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firstSheet="50" activeTab="58"/>
  </bookViews>
  <sheets>
    <sheet name="Aitken E" sheetId="1" r:id="rId1"/>
    <sheet name="Aldridge R" sheetId="2" r:id="rId2"/>
    <sheet name="Austin Hart N" sheetId="4" r:id="rId3"/>
    <sheet name="Bagshaw N" sheetId="6" r:id="rId4"/>
    <sheet name="Balfour J" sheetId="5" r:id="rId5"/>
    <sheet name="Barrie G" sheetId="7" r:id="rId6"/>
    <sheet name="Blacklock A" sheetId="9" r:id="rId7"/>
    <sheet name="Booth C" sheetId="10" r:id="rId8"/>
    <sheet name="Bridgman M" sheetId="13" r:id="rId9"/>
    <sheet name="Brock D" sheetId="12" r:id="rId10"/>
    <sheet name="Burgess S" sheetId="11" r:id="rId11"/>
    <sheet name="Burns A" sheetId="8" r:id="rId12"/>
    <sheet name="Cairns R" sheetId="16" r:id="rId13"/>
    <sheet name="Cardownie S" sheetId="15" r:id="rId14"/>
    <sheet name="Chapman M" sheetId="14" r:id="rId15"/>
    <sheet name="Child M" sheetId="3" r:id="rId16"/>
    <sheet name="Cook B" sheetId="20" r:id="rId17"/>
    <sheet name="Cook N" sheetId="21" r:id="rId18"/>
    <sheet name="Corbett G" sheetId="19" r:id="rId19"/>
    <sheet name="Day C" sheetId="18" r:id="rId20"/>
    <sheet name="Dixon D" sheetId="17" r:id="rId21"/>
    <sheet name="Doran K" sheetId="22" r:id="rId22"/>
    <sheet name="Edie P" sheetId="23" r:id="rId23"/>
    <sheet name="Fullerton C" sheetId="24" r:id="rId24"/>
    <sheet name="Gardner N" sheetId="25" r:id="rId25"/>
    <sheet name="Godzik P" sheetId="26" r:id="rId26"/>
    <sheet name="Griffiths J" sheetId="27" r:id="rId27"/>
    <sheet name="Henderson B" sheetId="29" r:id="rId28"/>
    <sheet name="Henderson R" sheetId="28" r:id="rId29"/>
    <sheet name="Heslop D" sheetId="30" r:id="rId30"/>
    <sheet name="Sheet30" sheetId="31" state="hidden" r:id="rId31"/>
    <sheet name="Hinds L" sheetId="32" r:id="rId32"/>
    <sheet name="Howat S" sheetId="33" r:id="rId33"/>
    <sheet name="Jackson A" sheetId="34" r:id="rId34"/>
    <sheet name="Keil K" sheetId="35" r:id="rId35"/>
    <sheet name="Key D" sheetId="36" r:id="rId36"/>
    <sheet name="Lewis R" sheetId="37" r:id="rId37"/>
    <sheet name="Lunn A" sheetId="38" r:id="rId38"/>
    <sheet name="Main M" sheetId="39" r:id="rId39"/>
    <sheet name="McInnes M" sheetId="40" r:id="rId40"/>
    <sheet name="McVey A" sheetId="41" r:id="rId41"/>
    <sheet name="Milligan E" sheetId="42" r:id="rId42"/>
    <sheet name="Mowat J" sheetId="43" r:id="rId43"/>
    <sheet name="Munro G" sheetId="44" r:id="rId44"/>
    <sheet name="Orr J" sheetId="45" r:id="rId45"/>
    <sheet name="Paterson L" sheetId="46" r:id="rId46"/>
    <sheet name="Perry I" sheetId="47" r:id="rId47"/>
    <sheet name="Rankin A" sheetId="48" r:id="rId48"/>
    <sheet name="Redpath V" sheetId="49" r:id="rId49"/>
    <sheet name="Robson K" sheetId="50" r:id="rId50"/>
    <sheet name="Rose C" sheetId="51" r:id="rId51"/>
    <sheet name="Ross F" sheetId="52" r:id="rId52"/>
    <sheet name="Rust J" sheetId="53" r:id="rId53"/>
    <sheet name="Shields A" sheetId="54" r:id="rId54"/>
    <sheet name="Tymkewycz S" sheetId="55" r:id="rId55"/>
    <sheet name="Walker D" sheetId="56" r:id="rId56"/>
    <sheet name="Whyte I" sheetId="57" r:id="rId57"/>
    <sheet name="Wilson D" sheetId="58" r:id="rId58"/>
    <sheet name="Work N" sheetId="59" r:id="rId59"/>
  </sheets>
  <definedNames>
    <definedName name="_xlnm.Print_Area" localSheetId="0">'Aitken E'!#REF!</definedName>
    <definedName name="_xlnm.Print_Area" localSheetId="9">'Brock D'!$A$1:$M$31</definedName>
    <definedName name="_xlnm.Print_Area" localSheetId="41">'Milligan E'!$A$1:$M$220</definedName>
    <definedName name="_xlnm.Print_Area" localSheetId="45">'Paterson L'!$A$1:$M$45</definedName>
    <definedName name="_xlnm.Print_Area" localSheetId="53">'Shields A'!$A$1:$M$87</definedName>
    <definedName name="_xlnm.Print_Area" localSheetId="55">'Walker D'!$A$1:$M$85</definedName>
    <definedName name="_xlnm.Print_Area" localSheetId="58">'Work N'!$A$1:$M$49</definedName>
  </definedNames>
  <calcPr calcId="125725"/>
</workbook>
</file>

<file path=xl/calcChain.xml><?xml version="1.0" encoding="utf-8"?>
<calcChain xmlns="http://schemas.openxmlformats.org/spreadsheetml/2006/main">
  <c r="L28" i="58"/>
  <c r="L18" i="57"/>
  <c r="M18" l="1"/>
  <c r="L27" i="52"/>
  <c r="J29"/>
  <c r="I29"/>
  <c r="K27"/>
  <c r="J27"/>
  <c r="I27"/>
  <c r="H27"/>
  <c r="H29" s="1"/>
  <c r="G27"/>
  <c r="G29" s="1"/>
  <c r="M16" i="8"/>
  <c r="M26" i="45"/>
  <c r="G163" i="42"/>
  <c r="L163"/>
  <c r="L16" i="39"/>
  <c r="G53" i="37"/>
  <c r="K65"/>
  <c r="L65"/>
  <c r="G76" i="17"/>
  <c r="M27" i="11"/>
  <c r="G104" i="13"/>
  <c r="L16" i="52"/>
  <c r="M16" i="43"/>
  <c r="L17" i="12"/>
  <c r="M15" i="59" l="1"/>
  <c r="M71" i="56"/>
  <c r="M16" i="55"/>
  <c r="M71" i="54"/>
  <c r="M16" i="53"/>
  <c r="M17" i="50"/>
  <c r="M16" i="48"/>
  <c r="M16" i="47"/>
  <c r="M26" i="46"/>
  <c r="M16" i="44"/>
  <c r="M16" i="41"/>
  <c r="M16" i="38"/>
  <c r="M53" i="37"/>
  <c r="M16" i="33"/>
  <c r="M17" i="32"/>
  <c r="M19" i="30"/>
  <c r="M17" i="28"/>
  <c r="M16" i="25"/>
  <c r="M16" i="24"/>
  <c r="M16" i="22"/>
  <c r="M76" i="17"/>
  <c r="M17" i="18"/>
  <c r="M16" i="21"/>
  <c r="M17" i="14"/>
  <c r="M16" i="15"/>
  <c r="M16" i="11"/>
  <c r="M17" i="12"/>
  <c r="M104" i="13"/>
  <c r="M16" i="10"/>
  <c r="M16" i="9"/>
  <c r="M16" i="7"/>
  <c r="M16" i="5"/>
  <c r="M16" i="6"/>
  <c r="L45" i="59"/>
  <c r="K45"/>
  <c r="J45"/>
  <c r="J47" s="1"/>
  <c r="I45"/>
  <c r="I47" s="1"/>
  <c r="H45"/>
  <c r="H47" s="1"/>
  <c r="G45"/>
  <c r="G47" s="1"/>
  <c r="I28" i="22"/>
  <c r="H28"/>
  <c r="M26"/>
  <c r="L26"/>
  <c r="J26"/>
  <c r="J28" s="1"/>
  <c r="I26"/>
  <c r="H26"/>
  <c r="G26"/>
  <c r="G28" s="1"/>
  <c r="L16"/>
  <c r="J16"/>
  <c r="J18" s="1"/>
  <c r="I16"/>
  <c r="I18" s="1"/>
  <c r="H16"/>
  <c r="H18" s="1"/>
  <c r="G16"/>
  <c r="G18" s="1"/>
  <c r="M25" i="59"/>
  <c r="L25"/>
  <c r="J25"/>
  <c r="J27" s="1"/>
  <c r="I25"/>
  <c r="I27" s="1"/>
  <c r="H25"/>
  <c r="H27" s="1"/>
  <c r="G25"/>
  <c r="G27" s="1"/>
  <c r="G17"/>
  <c r="L15"/>
  <c r="J15"/>
  <c r="J17" s="1"/>
  <c r="I15"/>
  <c r="I17" s="1"/>
  <c r="H15"/>
  <c r="H17" s="1"/>
  <c r="G15"/>
  <c r="M26" i="55"/>
  <c r="L26"/>
  <c r="J26"/>
  <c r="J28" s="1"/>
  <c r="I26"/>
  <c r="I28" s="1"/>
  <c r="H26"/>
  <c r="H28" s="1"/>
  <c r="G26"/>
  <c r="G28" s="1"/>
  <c r="I18"/>
  <c r="H18"/>
  <c r="L16"/>
  <c r="J16"/>
  <c r="J18" s="1"/>
  <c r="I16"/>
  <c r="H16"/>
  <c r="G16"/>
  <c r="G18" s="1"/>
  <c r="M16" i="52"/>
  <c r="J16"/>
  <c r="J18" s="1"/>
  <c r="I16"/>
  <c r="I18" s="1"/>
  <c r="H16"/>
  <c r="H18" s="1"/>
  <c r="G16"/>
  <c r="G18" s="1"/>
  <c r="M26" i="48"/>
  <c r="L26"/>
  <c r="J26"/>
  <c r="J28" s="1"/>
  <c r="I26"/>
  <c r="I28" s="1"/>
  <c r="H26"/>
  <c r="H28" s="1"/>
  <c r="G26"/>
  <c r="G28" s="1"/>
  <c r="I18"/>
  <c r="L16"/>
  <c r="J16"/>
  <c r="J18" s="1"/>
  <c r="I16"/>
  <c r="H16"/>
  <c r="H18" s="1"/>
  <c r="G16"/>
  <c r="G18" s="1"/>
  <c r="I28" i="41"/>
  <c r="H28"/>
  <c r="M26"/>
  <c r="L26"/>
  <c r="J26"/>
  <c r="J28" s="1"/>
  <c r="I26"/>
  <c r="H26"/>
  <c r="G26"/>
  <c r="G28" s="1"/>
  <c r="G18"/>
  <c r="L16"/>
  <c r="J16"/>
  <c r="J18" s="1"/>
  <c r="I16"/>
  <c r="I18" s="1"/>
  <c r="H16"/>
  <c r="H18" s="1"/>
  <c r="G16"/>
  <c r="M26" i="38"/>
  <c r="L26"/>
  <c r="J26"/>
  <c r="J28" s="1"/>
  <c r="I26"/>
  <c r="I28" s="1"/>
  <c r="H26"/>
  <c r="H28" s="1"/>
  <c r="G26"/>
  <c r="G28" s="1"/>
  <c r="H18"/>
  <c r="G18"/>
  <c r="L16"/>
  <c r="J16"/>
  <c r="J18" s="1"/>
  <c r="I16"/>
  <c r="I18" s="1"/>
  <c r="H16"/>
  <c r="G16"/>
  <c r="J65" i="37"/>
  <c r="J67" s="1"/>
  <c r="I65"/>
  <c r="I67" s="1"/>
  <c r="H65"/>
  <c r="H67" s="1"/>
  <c r="G65"/>
  <c r="G67" s="1"/>
  <c r="G55"/>
  <c r="L53"/>
  <c r="J53"/>
  <c r="J55" s="1"/>
  <c r="I53"/>
  <c r="I55" s="1"/>
  <c r="H53"/>
  <c r="H55" s="1"/>
  <c r="M25" i="36"/>
  <c r="L25"/>
  <c r="J25"/>
  <c r="J27" s="1"/>
  <c r="I25"/>
  <c r="I27" s="1"/>
  <c r="H25"/>
  <c r="H27" s="1"/>
  <c r="G25"/>
  <c r="G27" s="1"/>
  <c r="I17"/>
  <c r="M15"/>
  <c r="L15"/>
  <c r="J15"/>
  <c r="J17" s="1"/>
  <c r="I15"/>
  <c r="H15"/>
  <c r="H17" s="1"/>
  <c r="G15"/>
  <c r="G17" s="1"/>
  <c r="M26" i="33"/>
  <c r="L26"/>
  <c r="J26"/>
  <c r="J28" s="1"/>
  <c r="I26"/>
  <c r="I28" s="1"/>
  <c r="H26"/>
  <c r="H28" s="1"/>
  <c r="G26"/>
  <c r="G28" s="1"/>
  <c r="L16"/>
  <c r="J16"/>
  <c r="J18" s="1"/>
  <c r="I16"/>
  <c r="I18" s="1"/>
  <c r="H16"/>
  <c r="H18" s="1"/>
  <c r="G16"/>
  <c r="G18" s="1"/>
  <c r="I27" i="29"/>
  <c r="M25"/>
  <c r="L25"/>
  <c r="J25"/>
  <c r="J27" s="1"/>
  <c r="I25"/>
  <c r="H25"/>
  <c r="H27" s="1"/>
  <c r="G25"/>
  <c r="G27" s="1"/>
  <c r="M15"/>
  <c r="L15"/>
  <c r="J15"/>
  <c r="J17" s="1"/>
  <c r="I15"/>
  <c r="I17" s="1"/>
  <c r="H15"/>
  <c r="H17" s="1"/>
  <c r="G15"/>
  <c r="G17" s="1"/>
  <c r="M26" i="24"/>
  <c r="L26"/>
  <c r="J26"/>
  <c r="J28" s="1"/>
  <c r="I26"/>
  <c r="I28" s="1"/>
  <c r="H26"/>
  <c r="H28" s="1"/>
  <c r="G26"/>
  <c r="G28" s="1"/>
  <c r="I18"/>
  <c r="L16"/>
  <c r="J16"/>
  <c r="J18" s="1"/>
  <c r="I16"/>
  <c r="H16"/>
  <c r="H18" s="1"/>
  <c r="G16"/>
  <c r="G18" s="1"/>
  <c r="H88" i="17"/>
  <c r="M86"/>
  <c r="L86"/>
  <c r="J86"/>
  <c r="J88" s="1"/>
  <c r="I86"/>
  <c r="I88" s="1"/>
  <c r="H86"/>
  <c r="G86"/>
  <c r="G88" s="1"/>
  <c r="L76"/>
  <c r="J76"/>
  <c r="J78" s="1"/>
  <c r="I76"/>
  <c r="I78" s="1"/>
  <c r="H76"/>
  <c r="H78" s="1"/>
  <c r="G78"/>
  <c r="G28" i="15"/>
  <c r="M26"/>
  <c r="L26"/>
  <c r="J26"/>
  <c r="J28" s="1"/>
  <c r="I26"/>
  <c r="I28" s="1"/>
  <c r="H26"/>
  <c r="H28" s="1"/>
  <c r="G26"/>
  <c r="I18"/>
  <c r="H18"/>
  <c r="L16"/>
  <c r="J16"/>
  <c r="J18" s="1"/>
  <c r="I16"/>
  <c r="H16"/>
  <c r="G16"/>
  <c r="G18" s="1"/>
  <c r="M25" i="16"/>
  <c r="L25"/>
  <c r="J25"/>
  <c r="J27" s="1"/>
  <c r="I25"/>
  <c r="I27" s="1"/>
  <c r="H25"/>
  <c r="H27" s="1"/>
  <c r="G25"/>
  <c r="G27" s="1"/>
  <c r="I17"/>
  <c r="M15"/>
  <c r="L15"/>
  <c r="J15"/>
  <c r="J17" s="1"/>
  <c r="I15"/>
  <c r="H15"/>
  <c r="H17" s="1"/>
  <c r="G15"/>
  <c r="G17" s="1"/>
  <c r="M27" i="12"/>
  <c r="L27"/>
  <c r="J27"/>
  <c r="J29" s="1"/>
  <c r="I27"/>
  <c r="I29" s="1"/>
  <c r="H27"/>
  <c r="H29" s="1"/>
  <c r="G27"/>
  <c r="G29" s="1"/>
  <c r="J17"/>
  <c r="J19" s="1"/>
  <c r="I17"/>
  <c r="I19" s="1"/>
  <c r="H17"/>
  <c r="H19" s="1"/>
  <c r="G17"/>
  <c r="G19" s="1"/>
  <c r="M114" i="13"/>
  <c r="L114"/>
  <c r="J114"/>
  <c r="J116" s="1"/>
  <c r="I114"/>
  <c r="I116" s="1"/>
  <c r="H114"/>
  <c r="H116" s="1"/>
  <c r="G114"/>
  <c r="G116" s="1"/>
  <c r="L104"/>
  <c r="J104"/>
  <c r="J106" s="1"/>
  <c r="I104"/>
  <c r="I106" s="1"/>
  <c r="H104"/>
  <c r="H106" s="1"/>
  <c r="G106"/>
  <c r="M26" i="7"/>
  <c r="L26"/>
  <c r="J26"/>
  <c r="J28" s="1"/>
  <c r="I26"/>
  <c r="I28" s="1"/>
  <c r="H26"/>
  <c r="H28" s="1"/>
  <c r="G26"/>
  <c r="G28" s="1"/>
  <c r="L16"/>
  <c r="J16"/>
  <c r="J18" s="1"/>
  <c r="I16"/>
  <c r="I18" s="1"/>
  <c r="H16"/>
  <c r="H18" s="1"/>
  <c r="G16"/>
  <c r="G18" s="1"/>
  <c r="H83" i="54"/>
  <c r="M81"/>
  <c r="L81"/>
  <c r="J81"/>
  <c r="J83" s="1"/>
  <c r="I81"/>
  <c r="I83" s="1"/>
  <c r="H81"/>
  <c r="G81"/>
  <c r="G83" s="1"/>
  <c r="H73"/>
  <c r="L71"/>
  <c r="I71"/>
  <c r="J71" s="1"/>
  <c r="J73" s="1"/>
  <c r="G71"/>
  <c r="G73" s="1"/>
  <c r="I73" l="1"/>
  <c r="H27" i="23"/>
  <c r="M25"/>
  <c r="L25"/>
  <c r="J25"/>
  <c r="J27" s="1"/>
  <c r="I25"/>
  <c r="I27" s="1"/>
  <c r="H25"/>
  <c r="G25"/>
  <c r="G27" s="1"/>
  <c r="G17"/>
  <c r="M15"/>
  <c r="L15"/>
  <c r="J15"/>
  <c r="J17" s="1"/>
  <c r="I15"/>
  <c r="I17" s="1"/>
  <c r="H15"/>
  <c r="H17" s="1"/>
  <c r="G15"/>
  <c r="I28" i="2"/>
  <c r="H28"/>
  <c r="M26"/>
  <c r="L26"/>
  <c r="J26"/>
  <c r="J28" s="1"/>
  <c r="I26"/>
  <c r="H26"/>
  <c r="G26"/>
  <c r="G28" s="1"/>
  <c r="J18"/>
  <c r="G18"/>
  <c r="M16"/>
  <c r="L16"/>
  <c r="J16"/>
  <c r="I16"/>
  <c r="I18" s="1"/>
  <c r="H16"/>
  <c r="H18" s="1"/>
  <c r="G16"/>
  <c r="M28" i="58"/>
  <c r="K28"/>
  <c r="J28"/>
  <c r="J30" s="1"/>
  <c r="I28"/>
  <c r="I30" s="1"/>
  <c r="H28"/>
  <c r="H30" s="1"/>
  <c r="G28"/>
  <c r="G30" s="1"/>
  <c r="H18"/>
  <c r="M16"/>
  <c r="L16"/>
  <c r="J16"/>
  <c r="J18" s="1"/>
  <c r="I16"/>
  <c r="I18" s="1"/>
  <c r="H16"/>
  <c r="G16"/>
  <c r="G18" s="1"/>
  <c r="M81" i="56"/>
  <c r="L81"/>
  <c r="J81"/>
  <c r="J83" s="1"/>
  <c r="I81"/>
  <c r="I83" s="1"/>
  <c r="H81"/>
  <c r="H83" s="1"/>
  <c r="G81"/>
  <c r="G83" s="1"/>
  <c r="H73"/>
  <c r="L71"/>
  <c r="J71"/>
  <c r="J73" s="1"/>
  <c r="I71"/>
  <c r="I73" s="1"/>
  <c r="H71"/>
  <c r="G71"/>
  <c r="G73" s="1"/>
  <c r="M27" i="50"/>
  <c r="L27"/>
  <c r="J27"/>
  <c r="J29" s="1"/>
  <c r="I27"/>
  <c r="I29" s="1"/>
  <c r="H27"/>
  <c r="H29" s="1"/>
  <c r="G27"/>
  <c r="G29" s="1"/>
  <c r="L17"/>
  <c r="J17"/>
  <c r="J19" s="1"/>
  <c r="I17"/>
  <c r="I19" s="1"/>
  <c r="H17"/>
  <c r="H19" s="1"/>
  <c r="G17"/>
  <c r="G19" s="1"/>
  <c r="M25" i="49"/>
  <c r="L25"/>
  <c r="J25"/>
  <c r="J27" s="1"/>
  <c r="I25"/>
  <c r="I27" s="1"/>
  <c r="H25"/>
  <c r="H27" s="1"/>
  <c r="G25"/>
  <c r="G27" s="1"/>
  <c r="M15"/>
  <c r="L15"/>
  <c r="J15"/>
  <c r="J17" s="1"/>
  <c r="I15"/>
  <c r="I17" s="1"/>
  <c r="H15"/>
  <c r="H17" s="1"/>
  <c r="G15"/>
  <c r="G17" s="1"/>
  <c r="M26" i="47"/>
  <c r="L26"/>
  <c r="J26"/>
  <c r="J28" s="1"/>
  <c r="I26"/>
  <c r="I28" s="1"/>
  <c r="H26"/>
  <c r="H28" s="1"/>
  <c r="G26"/>
  <c r="G28" s="1"/>
  <c r="L16"/>
  <c r="J16"/>
  <c r="J18" s="1"/>
  <c r="I16"/>
  <c r="I18" s="1"/>
  <c r="H16"/>
  <c r="H18" s="1"/>
  <c r="G16"/>
  <c r="G18" s="1"/>
  <c r="H28" i="44"/>
  <c r="M26"/>
  <c r="L26"/>
  <c r="J26"/>
  <c r="J28" s="1"/>
  <c r="I26"/>
  <c r="I28" s="1"/>
  <c r="H26"/>
  <c r="G26"/>
  <c r="G28" s="1"/>
  <c r="G18"/>
  <c r="L16"/>
  <c r="J16"/>
  <c r="J18" s="1"/>
  <c r="I16"/>
  <c r="I18" s="1"/>
  <c r="H16"/>
  <c r="H18" s="1"/>
  <c r="G16"/>
  <c r="J216" i="42"/>
  <c r="M173"/>
  <c r="L173"/>
  <c r="J173"/>
  <c r="J175" s="1"/>
  <c r="I173"/>
  <c r="I175" s="1"/>
  <c r="H173"/>
  <c r="H175" s="1"/>
  <c r="G173"/>
  <c r="G175" s="1"/>
  <c r="J163"/>
  <c r="J165" s="1"/>
  <c r="I163"/>
  <c r="I165" s="1"/>
  <c r="H163"/>
  <c r="H165" s="1"/>
  <c r="G165"/>
  <c r="I27" i="35"/>
  <c r="H27"/>
  <c r="M25"/>
  <c r="L25"/>
  <c r="J25"/>
  <c r="J27" s="1"/>
  <c r="I25"/>
  <c r="H25"/>
  <c r="G25"/>
  <c r="G27" s="1"/>
  <c r="G17"/>
  <c r="M15"/>
  <c r="L15"/>
  <c r="J15"/>
  <c r="J17" s="1"/>
  <c r="I15"/>
  <c r="I17" s="1"/>
  <c r="H15"/>
  <c r="H17" s="1"/>
  <c r="G15"/>
  <c r="I29" i="32"/>
  <c r="H29"/>
  <c r="J27"/>
  <c r="J29" s="1"/>
  <c r="I27"/>
  <c r="H27"/>
  <c r="G27"/>
  <c r="G29" s="1"/>
  <c r="G19"/>
  <c r="L17"/>
  <c r="J17"/>
  <c r="J19" s="1"/>
  <c r="I17"/>
  <c r="I19" s="1"/>
  <c r="H17"/>
  <c r="H19" s="1"/>
  <c r="G17"/>
  <c r="I29" i="28"/>
  <c r="M27"/>
  <c r="L27"/>
  <c r="J27"/>
  <c r="J29" s="1"/>
  <c r="I27"/>
  <c r="H27"/>
  <c r="H29" s="1"/>
  <c r="G27"/>
  <c r="G29" s="1"/>
  <c r="L17"/>
  <c r="J17"/>
  <c r="J19" s="1"/>
  <c r="I17"/>
  <c r="I19" s="1"/>
  <c r="H17"/>
  <c r="H19" s="1"/>
  <c r="G17"/>
  <c r="G19" s="1"/>
  <c r="M25" i="27"/>
  <c r="L25"/>
  <c r="J25"/>
  <c r="J27" s="1"/>
  <c r="I25"/>
  <c r="I27" s="1"/>
  <c r="H25"/>
  <c r="H27" s="1"/>
  <c r="G25"/>
  <c r="G27" s="1"/>
  <c r="H17"/>
  <c r="G17"/>
  <c r="M15"/>
  <c r="L15"/>
  <c r="J15"/>
  <c r="J17" s="1"/>
  <c r="I15"/>
  <c r="I17" s="1"/>
  <c r="H15"/>
  <c r="G15"/>
  <c r="M26" i="26"/>
  <c r="L26"/>
  <c r="J26"/>
  <c r="J28" s="1"/>
  <c r="I26"/>
  <c r="I28" s="1"/>
  <c r="H26"/>
  <c r="H28" s="1"/>
  <c r="G26"/>
  <c r="G28" s="1"/>
  <c r="M16"/>
  <c r="L16"/>
  <c r="J16"/>
  <c r="J18" s="1"/>
  <c r="I16"/>
  <c r="I18" s="1"/>
  <c r="H16"/>
  <c r="H18" s="1"/>
  <c r="G16"/>
  <c r="G18" s="1"/>
  <c r="M29" i="25"/>
  <c r="L29"/>
  <c r="J29"/>
  <c r="J31" s="1"/>
  <c r="I29"/>
  <c r="I31" s="1"/>
  <c r="H29"/>
  <c r="H31" s="1"/>
  <c r="G29"/>
  <c r="G31" s="1"/>
  <c r="H18"/>
  <c r="G18"/>
  <c r="L16"/>
  <c r="J16"/>
  <c r="J18" s="1"/>
  <c r="I16"/>
  <c r="I18" s="1"/>
  <c r="H16"/>
  <c r="G16"/>
  <c r="M30" i="18"/>
  <c r="L30"/>
  <c r="J30"/>
  <c r="J32" s="1"/>
  <c r="I30"/>
  <c r="I32" s="1"/>
  <c r="H30"/>
  <c r="H32" s="1"/>
  <c r="G30"/>
  <c r="G32" s="1"/>
  <c r="J19"/>
  <c r="I19"/>
  <c r="H19"/>
  <c r="G19"/>
  <c r="L17"/>
  <c r="G17"/>
  <c r="J27" i="20"/>
  <c r="G27"/>
  <c r="M25"/>
  <c r="L25"/>
  <c r="J25"/>
  <c r="I25"/>
  <c r="I27" s="1"/>
  <c r="H25"/>
  <c r="H27" s="1"/>
  <c r="G25"/>
  <c r="I17"/>
  <c r="H17"/>
  <c r="M15"/>
  <c r="L15"/>
  <c r="J15"/>
  <c r="J17" s="1"/>
  <c r="I15"/>
  <c r="H15"/>
  <c r="G15"/>
  <c r="G17" s="1"/>
  <c r="M25" i="3"/>
  <c r="L25"/>
  <c r="J25"/>
  <c r="J27" s="1"/>
  <c r="I25"/>
  <c r="I27" s="1"/>
  <c r="H25"/>
  <c r="H27" s="1"/>
  <c r="G25"/>
  <c r="G27" s="1"/>
  <c r="M15"/>
  <c r="L15"/>
  <c r="J15"/>
  <c r="J17" s="1"/>
  <c r="I15"/>
  <c r="I17" s="1"/>
  <c r="H15"/>
  <c r="H17" s="1"/>
  <c r="G15"/>
  <c r="G17" s="1"/>
  <c r="M26" i="8"/>
  <c r="L26"/>
  <c r="J26"/>
  <c r="J28" s="1"/>
  <c r="I26"/>
  <c r="I28" s="1"/>
  <c r="H26"/>
  <c r="H28" s="1"/>
  <c r="G26"/>
  <c r="G28" s="1"/>
  <c r="L16"/>
  <c r="J16"/>
  <c r="J18" s="1"/>
  <c r="I16"/>
  <c r="I18" s="1"/>
  <c r="H16"/>
  <c r="H18" s="1"/>
  <c r="G16"/>
  <c r="G18" s="1"/>
  <c r="M26" i="9"/>
  <c r="L26"/>
  <c r="J26"/>
  <c r="J28" s="1"/>
  <c r="I26"/>
  <c r="I28" s="1"/>
  <c r="H26"/>
  <c r="H28" s="1"/>
  <c r="G26"/>
  <c r="G28" s="1"/>
  <c r="H18"/>
  <c r="G18"/>
  <c r="L16"/>
  <c r="J16"/>
  <c r="J18" s="1"/>
  <c r="I16"/>
  <c r="I18" s="1"/>
  <c r="H16"/>
  <c r="G16"/>
  <c r="J27" i="4"/>
  <c r="I27"/>
  <c r="M25"/>
  <c r="L25"/>
  <c r="J25"/>
  <c r="I25"/>
  <c r="H25"/>
  <c r="H27" s="1"/>
  <c r="G25"/>
  <c r="G27" s="1"/>
  <c r="H17"/>
  <c r="G17"/>
  <c r="M15"/>
  <c r="L15"/>
  <c r="J15"/>
  <c r="J17" s="1"/>
  <c r="I15"/>
  <c r="I17" s="1"/>
  <c r="H15"/>
  <c r="G15"/>
  <c r="H28" i="45"/>
  <c r="L26"/>
  <c r="J26"/>
  <c r="J28" s="1"/>
  <c r="I26"/>
  <c r="I28" s="1"/>
  <c r="H26"/>
  <c r="G26"/>
  <c r="G28" s="1"/>
  <c r="G17"/>
  <c r="M15"/>
  <c r="L15"/>
  <c r="J15"/>
  <c r="J17" s="1"/>
  <c r="I15"/>
  <c r="I17" s="1"/>
  <c r="H15"/>
  <c r="H17" s="1"/>
  <c r="G15"/>
  <c r="M26" i="39"/>
  <c r="L26"/>
  <c r="J26"/>
  <c r="J28" s="1"/>
  <c r="I26"/>
  <c r="I28" s="1"/>
  <c r="H26"/>
  <c r="H28" s="1"/>
  <c r="G26"/>
  <c r="G28" s="1"/>
  <c r="I18"/>
  <c r="M16"/>
  <c r="J16"/>
  <c r="J18" s="1"/>
  <c r="I16"/>
  <c r="H16"/>
  <c r="H18" s="1"/>
  <c r="G16"/>
  <c r="G18" s="1"/>
  <c r="M25" i="19"/>
  <c r="L25"/>
  <c r="J25"/>
  <c r="J27" s="1"/>
  <c r="I25"/>
  <c r="I27" s="1"/>
  <c r="H25"/>
  <c r="H27" s="1"/>
  <c r="G25"/>
  <c r="G27" s="1"/>
  <c r="M15"/>
  <c r="L15"/>
  <c r="J15"/>
  <c r="J17" s="1"/>
  <c r="I15"/>
  <c r="I17" s="1"/>
  <c r="H15"/>
  <c r="H17" s="1"/>
  <c r="G15"/>
  <c r="G17" s="1"/>
  <c r="I29" i="14"/>
  <c r="M27"/>
  <c r="L27"/>
  <c r="J27"/>
  <c r="J29" s="1"/>
  <c r="I27"/>
  <c r="H27"/>
  <c r="H29" s="1"/>
  <c r="G27"/>
  <c r="G29" s="1"/>
  <c r="G19"/>
  <c r="L17"/>
  <c r="J17"/>
  <c r="J19" s="1"/>
  <c r="I17"/>
  <c r="I19" s="1"/>
  <c r="H17"/>
  <c r="H19" s="1"/>
  <c r="G17"/>
  <c r="L27" i="11"/>
  <c r="J27"/>
  <c r="J29" s="1"/>
  <c r="I27"/>
  <c r="I29" s="1"/>
  <c r="H27"/>
  <c r="H29" s="1"/>
  <c r="G27"/>
  <c r="G29" s="1"/>
  <c r="L16"/>
  <c r="J16"/>
  <c r="J18" s="1"/>
  <c r="I16"/>
  <c r="I18" s="1"/>
  <c r="H16"/>
  <c r="H18" s="1"/>
  <c r="G16"/>
  <c r="G18" s="1"/>
  <c r="I28" i="10"/>
  <c r="H28"/>
  <c r="M26"/>
  <c r="L26"/>
  <c r="J26"/>
  <c r="J28" s="1"/>
  <c r="I26"/>
  <c r="H26"/>
  <c r="G26"/>
  <c r="G28" s="1"/>
  <c r="J18"/>
  <c r="L16"/>
  <c r="J16"/>
  <c r="I16"/>
  <c r="I18" s="1"/>
  <c r="H16"/>
  <c r="H18" s="1"/>
  <c r="G16"/>
  <c r="G18" s="1"/>
  <c r="H28" i="6"/>
  <c r="M26"/>
  <c r="L26"/>
  <c r="J26"/>
  <c r="J28" s="1"/>
  <c r="I26"/>
  <c r="I28" s="1"/>
  <c r="H26"/>
  <c r="G26"/>
  <c r="G28" s="1"/>
  <c r="L16"/>
  <c r="J16"/>
  <c r="J18" s="1"/>
  <c r="I16"/>
  <c r="I18" s="1"/>
  <c r="H16"/>
  <c r="H18" s="1"/>
  <c r="G16"/>
  <c r="G18" s="1"/>
  <c r="G30" i="57"/>
  <c r="M28"/>
  <c r="L28"/>
  <c r="J28"/>
  <c r="J30" s="1"/>
  <c r="I28"/>
  <c r="I30" s="1"/>
  <c r="H28"/>
  <c r="H30" s="1"/>
  <c r="G28"/>
  <c r="J18"/>
  <c r="J20" s="1"/>
  <c r="I18"/>
  <c r="I20" s="1"/>
  <c r="H18"/>
  <c r="H20" s="1"/>
  <c r="G18"/>
  <c r="G20" s="1"/>
  <c r="G28" i="53"/>
  <c r="M26"/>
  <c r="L26"/>
  <c r="J26"/>
  <c r="J28" s="1"/>
  <c r="I26"/>
  <c r="I28" s="1"/>
  <c r="H26"/>
  <c r="H28" s="1"/>
  <c r="G26"/>
  <c r="H18"/>
  <c r="L16"/>
  <c r="J16"/>
  <c r="J18" s="1"/>
  <c r="I16"/>
  <c r="I18" s="1"/>
  <c r="H16"/>
  <c r="G16"/>
  <c r="G18" s="1"/>
  <c r="M25" i="51"/>
  <c r="L25"/>
  <c r="J25"/>
  <c r="J27" s="1"/>
  <c r="I25"/>
  <c r="I27" s="1"/>
  <c r="H25"/>
  <c r="H27" s="1"/>
  <c r="G25"/>
  <c r="G27" s="1"/>
  <c r="H17"/>
  <c r="M15"/>
  <c r="L15"/>
  <c r="J15"/>
  <c r="J17" s="1"/>
  <c r="I15"/>
  <c r="I17" s="1"/>
  <c r="H15"/>
  <c r="G15"/>
  <c r="G17" s="1"/>
  <c r="H38" i="46"/>
  <c r="M36"/>
  <c r="L36"/>
  <c r="J36"/>
  <c r="J38" s="1"/>
  <c r="I36"/>
  <c r="I38" s="1"/>
  <c r="H36"/>
  <c r="G36"/>
  <c r="G38" s="1"/>
  <c r="G28"/>
  <c r="L26"/>
  <c r="J26"/>
  <c r="J28" s="1"/>
  <c r="I26"/>
  <c r="I28" s="1"/>
  <c r="H26"/>
  <c r="H28" s="1"/>
  <c r="G26"/>
  <c r="M26" i="43"/>
  <c r="L26"/>
  <c r="J26"/>
  <c r="J28" s="1"/>
  <c r="I26"/>
  <c r="I28" s="1"/>
  <c r="H26"/>
  <c r="H28" s="1"/>
  <c r="G26"/>
  <c r="G28" s="1"/>
  <c r="I18"/>
  <c r="H18"/>
  <c r="L16"/>
  <c r="J16"/>
  <c r="J18" s="1"/>
  <c r="I16"/>
  <c r="H16"/>
  <c r="G16"/>
  <c r="G18" s="1"/>
  <c r="G25" i="40"/>
  <c r="H25"/>
  <c r="H27" s="1"/>
  <c r="I25"/>
  <c r="I27" s="1"/>
  <c r="J25"/>
  <c r="L25"/>
  <c r="M25"/>
  <c r="G27"/>
  <c r="J27"/>
  <c r="H17"/>
  <c r="M15"/>
  <c r="L15"/>
  <c r="J15"/>
  <c r="J17" s="1"/>
  <c r="I15"/>
  <c r="I17" s="1"/>
  <c r="H15"/>
  <c r="G15"/>
  <c r="G17" s="1"/>
  <c r="H27" i="34"/>
  <c r="M25"/>
  <c r="L25"/>
  <c r="J25"/>
  <c r="J27" s="1"/>
  <c r="I25"/>
  <c r="I27" s="1"/>
  <c r="H25"/>
  <c r="G25"/>
  <c r="G27" s="1"/>
  <c r="G17"/>
  <c r="M15"/>
  <c r="L15"/>
  <c r="J15"/>
  <c r="J17" s="1"/>
  <c r="I15"/>
  <c r="I17" s="1"/>
  <c r="H15"/>
  <c r="H17" s="1"/>
  <c r="G15"/>
  <c r="M29" i="30"/>
  <c r="L29"/>
  <c r="J29"/>
  <c r="J31" s="1"/>
  <c r="I29"/>
  <c r="I31" s="1"/>
  <c r="H29"/>
  <c r="H31" s="1"/>
  <c r="G29"/>
  <c r="G31" s="1"/>
  <c r="I21"/>
  <c r="H21"/>
  <c r="L19"/>
  <c r="J19"/>
  <c r="J21" s="1"/>
  <c r="I19"/>
  <c r="H19"/>
  <c r="G19"/>
  <c r="G21" s="1"/>
  <c r="M26" i="21"/>
  <c r="L26"/>
  <c r="J26"/>
  <c r="J28" s="1"/>
  <c r="I26"/>
  <c r="I28" s="1"/>
  <c r="H26"/>
  <c r="H28" s="1"/>
  <c r="G26"/>
  <c r="G28" s="1"/>
  <c r="H18"/>
  <c r="L16"/>
  <c r="J16"/>
  <c r="J18" s="1"/>
  <c r="I16"/>
  <c r="I18" s="1"/>
  <c r="H16"/>
  <c r="G16"/>
  <c r="G18" s="1"/>
  <c r="M26" i="5"/>
  <c r="L26"/>
  <c r="J26"/>
  <c r="J28" s="1"/>
  <c r="I26"/>
  <c r="I28" s="1"/>
  <c r="H26"/>
  <c r="H28" s="1"/>
  <c r="G26"/>
  <c r="G28" s="1"/>
  <c r="L16"/>
  <c r="J16"/>
  <c r="J18" s="1"/>
  <c r="I16"/>
  <c r="I18" s="1"/>
  <c r="H16"/>
  <c r="H18" s="1"/>
  <c r="G16"/>
  <c r="G18" s="1"/>
  <c r="H29" i="1"/>
  <c r="M27"/>
  <c r="L27"/>
  <c r="J27"/>
  <c r="J29" s="1"/>
  <c r="I27"/>
  <c r="I29" s="1"/>
  <c r="H27"/>
  <c r="G27"/>
  <c r="G29" s="1"/>
  <c r="J19"/>
  <c r="G19"/>
  <c r="M17"/>
  <c r="L17"/>
  <c r="J17"/>
  <c r="I17"/>
  <c r="I19" s="1"/>
  <c r="H17"/>
  <c r="H19" s="1"/>
  <c r="G17"/>
</calcChain>
</file>

<file path=xl/sharedStrings.xml><?xml version="1.0" encoding="utf-8"?>
<sst xmlns="http://schemas.openxmlformats.org/spreadsheetml/2006/main" count="3490" uniqueCount="534">
  <si>
    <t>Members Name</t>
  </si>
  <si>
    <t>Current Position Held</t>
  </si>
  <si>
    <t>Councillor</t>
  </si>
  <si>
    <t>Council Duties -  Expenses</t>
  </si>
  <si>
    <t>R Aldridge</t>
  </si>
  <si>
    <t xml:space="preserve">Councillor  </t>
  </si>
  <si>
    <t>N  Austin Hart</t>
  </si>
  <si>
    <t>N Bagshaw</t>
  </si>
  <si>
    <t>J Balfour</t>
  </si>
  <si>
    <t xml:space="preserve">Convener Governance, Risk &amp; Best Value </t>
  </si>
  <si>
    <t>G Barrie</t>
  </si>
  <si>
    <t>A Blacklock</t>
  </si>
  <si>
    <t>C Booth</t>
  </si>
  <si>
    <t>M Bridgman</t>
  </si>
  <si>
    <t>Convener of Police &amp; Fire Scrutiny Committee</t>
  </si>
  <si>
    <t>D Brock</t>
  </si>
  <si>
    <t>S Burgess</t>
  </si>
  <si>
    <t>Opposition Group Leader</t>
  </si>
  <si>
    <t>A Burns</t>
  </si>
  <si>
    <t xml:space="preserve">Leader of the Council </t>
  </si>
  <si>
    <t>R Cairns</t>
  </si>
  <si>
    <t xml:space="preserve">Current Position Held </t>
  </si>
  <si>
    <t xml:space="preserve">Councillor </t>
  </si>
  <si>
    <t>S Cardownie</t>
  </si>
  <si>
    <t>Depute Convener</t>
  </si>
  <si>
    <t>M Chapman</t>
  </si>
  <si>
    <t>M Child</t>
  </si>
  <si>
    <t>B Cook</t>
  </si>
  <si>
    <t>N Cook</t>
  </si>
  <si>
    <t>G Corbett</t>
  </si>
  <si>
    <t>C Day</t>
  </si>
  <si>
    <t>D Dixon</t>
  </si>
  <si>
    <t>K Doran</t>
  </si>
  <si>
    <t>P Edie</t>
  </si>
  <si>
    <t>C Fullerton</t>
  </si>
  <si>
    <t>N Gardner</t>
  </si>
  <si>
    <t>P Godzik</t>
  </si>
  <si>
    <t>J Griffiths</t>
  </si>
  <si>
    <t>B Henderson</t>
  </si>
  <si>
    <t>R Henderson</t>
  </si>
  <si>
    <t>D Heslop</t>
  </si>
  <si>
    <t>L Hinds</t>
  </si>
  <si>
    <t>S Howat</t>
  </si>
  <si>
    <t>Depute Leader of the Council</t>
  </si>
  <si>
    <t>A Jackson</t>
  </si>
  <si>
    <t>K Keil</t>
  </si>
  <si>
    <t>D Key</t>
  </si>
  <si>
    <t>R Lewis</t>
  </si>
  <si>
    <t>A Lunn</t>
  </si>
  <si>
    <t>M Main</t>
  </si>
  <si>
    <t>M McInnes</t>
  </si>
  <si>
    <t>E Milligan</t>
  </si>
  <si>
    <t>J Mowat</t>
  </si>
  <si>
    <t>G Munro</t>
  </si>
  <si>
    <t>Vice Convener Economy Committee</t>
  </si>
  <si>
    <t>J Orr</t>
  </si>
  <si>
    <t>Position Held</t>
  </si>
  <si>
    <t>L Paterson</t>
  </si>
  <si>
    <t>I Perry</t>
  </si>
  <si>
    <t>A Rankin</t>
  </si>
  <si>
    <t>V Redpath</t>
  </si>
  <si>
    <t>K Robson</t>
  </si>
  <si>
    <t>C Rose</t>
  </si>
  <si>
    <t xml:space="preserve">Opposition Group Leader </t>
  </si>
  <si>
    <t>F Ross</t>
  </si>
  <si>
    <t>J Rust</t>
  </si>
  <si>
    <t>A Shields</t>
  </si>
  <si>
    <t>Current Position held</t>
  </si>
  <si>
    <t>S Tymkewycz</t>
  </si>
  <si>
    <t xml:space="preserve">D Walker </t>
  </si>
  <si>
    <t>I Whyte</t>
  </si>
  <si>
    <t>D Wilson</t>
  </si>
  <si>
    <t>Lord Provost</t>
  </si>
  <si>
    <t>N Work</t>
  </si>
  <si>
    <t xml:space="preserve"> M E Aitken</t>
  </si>
  <si>
    <t>A McVey</t>
  </si>
  <si>
    <t>2014 - 2015 Expenditure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</si>
  <si>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</si>
  <si>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</si>
  <si>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</si>
  <si>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</si>
  <si>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</si>
  <si>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</si>
  <si>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</si>
  <si>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</si>
  <si>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</si>
  <si>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</si>
  <si>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</si>
  <si>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</si>
  <si>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</si>
  <si>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Sub Total</t>
  </si>
  <si>
    <t>Rate</t>
  </si>
  <si>
    <t>Cash Value of Mileage Claim</t>
  </si>
  <si>
    <t>Conference/Visit - Expenses</t>
  </si>
  <si>
    <t>Contract Taxi Charge</t>
  </si>
  <si>
    <t>Jun 2014</t>
  </si>
  <si>
    <t>Annual Bus Pass - Paid by CEC</t>
  </si>
  <si>
    <t>Annual Bus Pass Paid by CEC</t>
  </si>
  <si>
    <t>Meeting with Constituent</t>
  </si>
  <si>
    <t>Taxi</t>
  </si>
  <si>
    <t>Remembrance Day Service - Juniper Green</t>
  </si>
  <si>
    <t>May 2014</t>
  </si>
  <si>
    <t>FETA Board Meeting</t>
  </si>
  <si>
    <t>Queensferry</t>
  </si>
  <si>
    <t>Surgery</t>
  </si>
  <si>
    <t>Echline</t>
  </si>
  <si>
    <t>Community Council</t>
  </si>
  <si>
    <t>Kirkliston</t>
  </si>
  <si>
    <t>Almond Neighbourhood Partnership Meeting</t>
  </si>
  <si>
    <t>Queensferry and District Community Council</t>
  </si>
  <si>
    <t>Dalmeny</t>
  </si>
  <si>
    <t>Surgery
Surgery</t>
  </si>
  <si>
    <t>Kirkliston
Davidsons Mains</t>
  </si>
  <si>
    <t>Almond Neighbourhood Partnership Public Meeting</t>
  </si>
  <si>
    <t>Surgery
Community Council Meeting</t>
  </si>
  <si>
    <t xml:space="preserve">Queensferry
Queensferry
</t>
  </si>
  <si>
    <t>Scottish Empty Homes Conference - Glasgow</t>
  </si>
  <si>
    <t>Conference Fee</t>
  </si>
  <si>
    <t>Cycling Scotland Annual Conference - Glasgow</t>
  </si>
  <si>
    <t>Rail Fare</t>
  </si>
  <si>
    <t>Fact Finding trip to Newcastle City Council</t>
  </si>
  <si>
    <t>(City Singles) Bus Pass paid by CEC</t>
  </si>
  <si>
    <t>Regeneration site visit - Glasgow</t>
  </si>
  <si>
    <t>Tracking Payday Lenders and Gambling on the High Street Event  - Glasgow</t>
  </si>
  <si>
    <t>10-12 Sep 2014</t>
  </si>
  <si>
    <t>Association for Public Service Excellence Awards and Seminar 2014 - Nottingham</t>
  </si>
  <si>
    <t xml:space="preserve">Flights
Accommodation
</t>
  </si>
  <si>
    <t xml:space="preserve">£150.00
</t>
  </si>
  <si>
    <t xml:space="preserve">£148.97
</t>
  </si>
  <si>
    <t>Nuclear Free Local Authorities Meeting - Manchester</t>
  </si>
  <si>
    <t xml:space="preserve">Cancelled Nuclear Free Local Authorities Meeting - Manchester </t>
  </si>
  <si>
    <t>Nuclear Free Local Authorities Steering Committee  - Leeds</t>
  </si>
  <si>
    <t>Nuclear Free Local Authorities Conference - Clydebank</t>
  </si>
  <si>
    <t>10-13 May 2014</t>
  </si>
  <si>
    <t>The Public Sector Show - London</t>
  </si>
  <si>
    <t>Constituent Correspondence
Surgery</t>
  </si>
  <si>
    <t xml:space="preserve">City Chambers
Stenhouse </t>
  </si>
  <si>
    <t>Constituent Correspondence</t>
  </si>
  <si>
    <t>City Chambers</t>
  </si>
  <si>
    <t>Labour Group Meeting
Full Council</t>
  </si>
  <si>
    <t>Development Management Sub Committee of the Planning Committee</t>
  </si>
  <si>
    <t>Licensing Board</t>
  </si>
  <si>
    <t>Planning Committee</t>
  </si>
  <si>
    <t>Education Children and Families Committee</t>
  </si>
  <si>
    <t xml:space="preserve">Planning Local Review </t>
  </si>
  <si>
    <t>Economy Committee</t>
  </si>
  <si>
    <t>Culture &amp; Sport Committee</t>
  </si>
  <si>
    <t>Development Management Sub Committee of the Planning Committee
Jazz Festival Board</t>
  </si>
  <si>
    <t>Constituent Correspondence
Labour Group Meeting</t>
  </si>
  <si>
    <t>Licensing Board
Surgery</t>
  </si>
  <si>
    <t>City Chambers
Stenhouse</t>
  </si>
  <si>
    <t>Ecomony Committee
Labour Group Meeting</t>
  </si>
  <si>
    <t>Planning Visits</t>
  </si>
  <si>
    <t>Labour &amp; SNP Briefing
Surgery</t>
  </si>
  <si>
    <t>Education, Children &amp; Families Committee</t>
  </si>
  <si>
    <t>Planning Local Review Panel</t>
  </si>
  <si>
    <t>Licensing Visits
Economy Committee</t>
  </si>
  <si>
    <t>Licensing Committee</t>
  </si>
  <si>
    <t>Planning Site Visits</t>
  </si>
  <si>
    <t>City Chambers
City Chambers</t>
  </si>
  <si>
    <t>Planning Local Review Body</t>
  </si>
  <si>
    <t>Meeting Constituent</t>
  </si>
  <si>
    <t>Full Council</t>
  </si>
  <si>
    <t>Meeting with Officials</t>
  </si>
  <si>
    <t>Licensing Forum</t>
  </si>
  <si>
    <t xml:space="preserve">Licensing Visits   </t>
  </si>
  <si>
    <t>Culture Committee</t>
  </si>
  <si>
    <t>Telephone Claim Form</t>
  </si>
  <si>
    <r>
      <t xml:space="preserve">Telephone Line Rental for use of personal telephone and computer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</t>
    </r>
  </si>
  <si>
    <t>Period Covered</t>
  </si>
  <si>
    <t>Please Insert Dates</t>
  </si>
  <si>
    <t>Amount Claimed be 50% of line rental Costs</t>
  </si>
  <si>
    <t>From</t>
  </si>
  <si>
    <t>To</t>
  </si>
  <si>
    <r>
      <t xml:space="preserve">Telephone Line Rental for second line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 use</t>
    </r>
  </si>
  <si>
    <t>Receipted cost of expense</t>
  </si>
  <si>
    <t>£</t>
  </si>
  <si>
    <r>
      <t xml:space="preserve">Telephone and computer costs (apart from calls or line rental) necessarily incurred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</t>
    </r>
  </si>
  <si>
    <r>
      <t xml:space="preserve">Calls made in respect of </t>
    </r>
    <r>
      <rPr>
        <b/>
        <u/>
        <sz val="12"/>
        <rFont val="Arial"/>
        <family val="2"/>
      </rPr>
      <t>approved</t>
    </r>
    <r>
      <rPr>
        <u/>
        <sz val="12"/>
        <rFont val="Arial"/>
        <family val="2"/>
      </rPr>
      <t xml:space="preserve"> </t>
    </r>
    <r>
      <rPr>
        <sz val="12"/>
        <rFont val="Arial"/>
        <family val="2"/>
      </rPr>
      <t>duties, upon a home telephone, networked personal computer, fax machine, or personal mobile telephone</t>
    </r>
  </si>
  <si>
    <t>Total Claimed</t>
  </si>
  <si>
    <t>Meeting with Officials - City Chambers</t>
  </si>
  <si>
    <t>Full Council - City Chambers</t>
  </si>
  <si>
    <t>Finance &amp; Budget Meeting - City Chambers</t>
  </si>
  <si>
    <t>Hunters Hall Briefing - Edinburgh</t>
  </si>
  <si>
    <t>Licensing Board - City Chambers</t>
  </si>
  <si>
    <t>Clerical Work - City Chambers</t>
  </si>
  <si>
    <t>Meeting with Officials - Edinburgh</t>
  </si>
  <si>
    <t>Local Development Plan Briefing - Edinburgh</t>
  </si>
  <si>
    <t>Welfare Reform Briefing
Clerical work</t>
  </si>
  <si>
    <t>City Chambers
City Chambers</t>
  </si>
  <si>
    <t xml:space="preserve">Licensing Board  </t>
  </si>
  <si>
    <t xml:space="preserve">City Chambers </t>
  </si>
  <si>
    <t>Neighbourhood &amp; Communities Committee</t>
  </si>
  <si>
    <t xml:space="preserve">Finance &amp; Resources Committee  </t>
  </si>
  <si>
    <t xml:space="preserve">Clerical Work  </t>
  </si>
  <si>
    <t>Group Meeting - City Chambers
Clerical Work - City Chambers</t>
  </si>
  <si>
    <t>Transport &amp; Environment Committee</t>
  </si>
  <si>
    <t>Finance &amp; Resources Committee  - City Chambers</t>
  </si>
  <si>
    <t xml:space="preserve">Group Executive &amp; Coalition Meeting  - City Chambers </t>
  </si>
  <si>
    <t xml:space="preserve">Full Council </t>
  </si>
  <si>
    <t>Licensing Signing Rota</t>
  </si>
  <si>
    <t xml:space="preserve">Meeting with Officials  </t>
  </si>
  <si>
    <t>Edinburgh</t>
  </si>
  <si>
    <t>Personnel Appeals - City Chambers</t>
  </si>
  <si>
    <t>Finance &amp; Resource Committee</t>
  </si>
  <si>
    <t>Police &amp; Fire Scrutiny Committee - City Chambers</t>
  </si>
  <si>
    <t>Clerical Work - City Chambers
Group Away Day - City Chambers</t>
  </si>
  <si>
    <t>Clerical Work - City Chambers
Group Meeting - City Chambers</t>
  </si>
  <si>
    <t>Full Council Meeting - City Chambers</t>
  </si>
  <si>
    <t xml:space="preserve">Finance &amp; Resources Committee </t>
  </si>
  <si>
    <t>Clerical Work - City Chambers
Planning Training - City Chambers</t>
  </si>
  <si>
    <t>Clerical Work &amp; Licensing Signing Rota</t>
  </si>
  <si>
    <t>Communities &amp; Neighbourhood Committee</t>
  </si>
  <si>
    <t>Finance &amp; Resources Committee</t>
  </si>
  <si>
    <t xml:space="preserve">Licensing Board </t>
  </si>
  <si>
    <t>Licensing Forum 
Meeting with Officials</t>
  </si>
  <si>
    <t>Clerical Work
Group Meeting</t>
  </si>
  <si>
    <t>CPD Training - City Chambers
Licensing Signing Rota - City Chambers</t>
  </si>
  <si>
    <t>Clerical Work - City Chambers
Capital Coalition Meeting - City Chambers</t>
  </si>
  <si>
    <t>Opening Ceremony of the Commonwealth Games - Glasgow</t>
  </si>
  <si>
    <t xml:space="preserve">01 Sep - 02 Sep 2014
</t>
  </si>
  <si>
    <t xml:space="preserve">Conde Nast Award Cermony - London
</t>
  </si>
  <si>
    <t>Rail Fare
Accommodation
Taxi
Subsistence</t>
  </si>
  <si>
    <t>£131.00
£47.20</t>
  </si>
  <si>
    <t xml:space="preserve">£131.00
£23.50
</t>
  </si>
  <si>
    <t>30 Sep - 01 Oct 2014</t>
  </si>
  <si>
    <t>Visit to Qatar</t>
  </si>
  <si>
    <t>Jewish Community Service - Edinburgh</t>
  </si>
  <si>
    <t>Outstanding Poland Scotland Awards - Edinburgh</t>
  </si>
  <si>
    <t>Taxi
Taxi</t>
  </si>
  <si>
    <t>£14.65
£13.10</t>
  </si>
  <si>
    <t>Governance Risk and Best Value Committee - City Chambers</t>
  </si>
  <si>
    <t>Davidsons Mains/Silverknowes Association</t>
  </si>
  <si>
    <t>Davidsons Mains</t>
  </si>
  <si>
    <t>Special Almond Neighbourhood Partnership meeting - Youth Decides Initiative</t>
  </si>
  <si>
    <t>South Queensferry</t>
  </si>
  <si>
    <t>Queensferry Ambition AGM</t>
  </si>
  <si>
    <t>Queensferry District Community Council</t>
  </si>
  <si>
    <t xml:space="preserve">Community Council </t>
  </si>
  <si>
    <t xml:space="preserve">Almond Neighbourhood Parnership </t>
  </si>
  <si>
    <t>Almond Neighbourhood Partnership Special Meeting -  Queensferry</t>
  </si>
  <si>
    <t>Bus Fare</t>
  </si>
  <si>
    <t xml:space="preserve">Almond Neighbourhood Partnership    </t>
  </si>
  <si>
    <t>Ward Meeting - City Chambers
CBCC Meeting</t>
  </si>
  <si>
    <t>Taxi
Cramond</t>
  </si>
  <si>
    <t xml:space="preserve">£4.35
</t>
  </si>
  <si>
    <t>Health Social Care &amp; Housing Committee - City Chambers</t>
  </si>
  <si>
    <t>Almond Neighbourhood Parnership Meeting</t>
  </si>
  <si>
    <t>Cramond</t>
  </si>
  <si>
    <t>Culture &amp; Sport Committee Meeting - City Chambers</t>
  </si>
  <si>
    <t>Cramond Community Council</t>
  </si>
  <si>
    <t>Crammond</t>
  </si>
  <si>
    <t>Annual bus pass - paid by CEC</t>
  </si>
  <si>
    <t>Health &amp; Social Care &amp; Housing Committee - City Chambers</t>
  </si>
  <si>
    <t>Almond Neighbourhood Partnership Business Meeting</t>
  </si>
  <si>
    <t>Almond Community Safety Forum</t>
  </si>
  <si>
    <t>Almond Neighbourhood  Partnership Business Meeting</t>
  </si>
  <si>
    <t xml:space="preserve"> May 2014</t>
  </si>
  <si>
    <t>Health, Social Care &amp; Housing Committee</t>
  </si>
  <si>
    <t>Local Authority Scrutiny Bodies Joint Meeting
Neighbourhood Board &amp; Environmental Forum</t>
  </si>
  <si>
    <t xml:space="preserve">Edinburgh
Portobello &amp; Craigmillar
</t>
  </si>
  <si>
    <t>Craigmillar</t>
  </si>
  <si>
    <t>Hunters Hall Meeting</t>
  </si>
  <si>
    <t xml:space="preserve">Edinburgh </t>
  </si>
  <si>
    <t>Meeting with Chief Constable  Police Scotland</t>
  </si>
  <si>
    <t>Constituent/Property Conservation Meeting</t>
  </si>
  <si>
    <t>Licensing Board
Community Council</t>
  </si>
  <si>
    <t>City Chambers
Portobello</t>
  </si>
  <si>
    <t>Neighbourhood Partnership Business Meeting &amp; APM
SNP Group Meeting</t>
  </si>
  <si>
    <t>Portobello &amp; Craigmillar
City Chambers</t>
  </si>
  <si>
    <t>Neighbourhood Partnership Community Safety Meeting</t>
  </si>
  <si>
    <t xml:space="preserve">Portobello &amp; Craigmillar
</t>
  </si>
  <si>
    <t>Police &amp; Fire Scutiny Committee</t>
  </si>
  <si>
    <t>Communities &amp; Neighbourhoods Committee</t>
  </si>
  <si>
    <t>Neighbourhood Partnership Area Board Meeting</t>
  </si>
  <si>
    <t>Portobello &amp; Craigmillar</t>
  </si>
  <si>
    <t>Coalition Away Day</t>
  </si>
  <si>
    <t>SNP Group Meeting
Surgery
Surgery</t>
  </si>
  <si>
    <t>City Chambers
Portobello
Craigmillar</t>
  </si>
  <si>
    <t>Meeting Constituent
Community Council</t>
  </si>
  <si>
    <t>Edinburgh
Craigmillar</t>
  </si>
  <si>
    <t>Constituent visit Corporate Parenting Action Plan Refresh
Neighbourhood Partnership</t>
  </si>
  <si>
    <t xml:space="preserve">Edinburgh
Portobello &amp; Craigmillar
</t>
  </si>
  <si>
    <t>Bingham
Magdalene</t>
  </si>
  <si>
    <t>Neighbourhood Partnership &amp; Regenaration Meeting</t>
  </si>
  <si>
    <t>Scottish Fire &amp; Rescue Service, Local &amp; Stakeholder Engagement Committee
Surgery
Surgery</t>
  </si>
  <si>
    <t>Edinburgh
Portobello
Craigmillar</t>
  </si>
  <si>
    <t>Meeting re Castlebrae Community High School</t>
  </si>
  <si>
    <t>CCTV Meeting
SNP Group Meeting</t>
  </si>
  <si>
    <t>Health &amp; Social Care &amp; Housing Committee</t>
  </si>
  <si>
    <t>Neighbourhood Partnership Children &amp; Young People Sub Committee
Neighbourhood Partnership Community Safety Sub Group</t>
  </si>
  <si>
    <t xml:space="preserve">Portobello &amp; Craigmillar
Portobello &amp; Craigmillar
</t>
  </si>
  <si>
    <t>Edinburgh Partnership Board</t>
  </si>
  <si>
    <t>East Office - Constituent Meeting</t>
  </si>
  <si>
    <t>Niddrie</t>
  </si>
  <si>
    <t>Portobello</t>
  </si>
  <si>
    <t xml:space="preserve">Meeting with Journalist </t>
  </si>
  <si>
    <t>Property Conservation/Castlebrae Community High School Meetings
Community Council</t>
  </si>
  <si>
    <t>Edinburgh
Craigmillar</t>
  </si>
  <si>
    <t>Police Meeting</t>
  </si>
  <si>
    <t>Police &amp; Fire Scrutiny Committee</t>
  </si>
  <si>
    <t xml:space="preserve">SNP Group Meeting </t>
  </si>
  <si>
    <t>SNP Group Away Day</t>
  </si>
  <si>
    <t xml:space="preserve">Neighbourhood Partnership Business Meeting &amp; APM </t>
  </si>
  <si>
    <t>Portobello/Craigmillar</t>
  </si>
  <si>
    <t>SNP Group Meeting</t>
  </si>
  <si>
    <t>Licensing Baord</t>
  </si>
  <si>
    <t>Castleview Primary School Visit
Neighbourhood Partnership Community Safety Sub Group</t>
  </si>
  <si>
    <t xml:space="preserve">Craigmillar
Portobello &amp; Craigmillar
</t>
  </si>
  <si>
    <t>City Chambers
Bingham
Magdalene</t>
  </si>
  <si>
    <t>Neighbourhood Partnership Area Board &amp; Environmental Forum</t>
  </si>
  <si>
    <t>Meeting with Official</t>
  </si>
  <si>
    <t>Meeting with Offical</t>
  </si>
  <si>
    <t>City Chmbers</t>
  </si>
  <si>
    <t>SNP Group
Surgery
Surgery</t>
  </si>
  <si>
    <t xml:space="preserve">Edinburgh
</t>
  </si>
  <si>
    <t xml:space="preserve">CCTV Meeting </t>
  </si>
  <si>
    <t>Neighbourhood Partnership Meeting</t>
  </si>
  <si>
    <t xml:space="preserve">Scottish Fire &amp; Rescue Services Meeting </t>
  </si>
  <si>
    <t>Policy Scrutiny Meeting</t>
  </si>
  <si>
    <t>Neighbourhood Alliance Meeting
Venchie Children's Project Meeting</t>
  </si>
  <si>
    <t xml:space="preserve">Craigmillar
Niddrie
</t>
  </si>
  <si>
    <t>100th Anniversary of Craigentinny Depot</t>
  </si>
  <si>
    <t>Craigentinny</t>
  </si>
  <si>
    <t>Group Meeting
Surgery
Surgery</t>
  </si>
  <si>
    <t>City Chambers
Bingham 
Magdalene</t>
  </si>
  <si>
    <t>Housing &amp; Regeneration Sub Group
Meeting with Police Commander
Lord Lietenant Certificate Presentations</t>
  </si>
  <si>
    <t xml:space="preserve">Portobello &amp; Craigmillar
Edinburgh
Edinburgh
</t>
  </si>
  <si>
    <t>Visit to Craigmillar Castle</t>
  </si>
  <si>
    <t>Meeting with Chief Executive</t>
  </si>
  <si>
    <t>Scrutiny Committee Meeting</t>
  </si>
  <si>
    <t>Group Meeting</t>
  </si>
  <si>
    <t>Neighbourhood Partnership Families, Children &amp; Young People Sub Group
Sod Cutting new Portobello High School</t>
  </si>
  <si>
    <t xml:space="preserve">Portobello &amp; Craigmillar
Portobello    
</t>
  </si>
  <si>
    <t>Full Council
Parent Counci Meeting</t>
  </si>
  <si>
    <t xml:space="preserve">City Chambers
Castlebrae </t>
  </si>
  <si>
    <t>Caring in Craigmillar Meeting
Jack Kane Centre Management Meeting</t>
  </si>
  <si>
    <t>Edinburgh Partnership Family Gathering
Meeting with Official</t>
  </si>
  <si>
    <t>Edinburgh
Edinburgh</t>
  </si>
  <si>
    <t>Neighbourhood Partnership Community Safety Sub Group</t>
  </si>
  <si>
    <t xml:space="preserve">Police &amp; Fire Scrutiny Committee </t>
  </si>
  <si>
    <t>Sister City Visit - Munich</t>
  </si>
  <si>
    <t>Flight</t>
  </si>
  <si>
    <t>Gorgie Memorial Hall Mangement AGM</t>
  </si>
  <si>
    <t>Gorgie Road</t>
  </si>
  <si>
    <t>Meeting with Officials
South West Neighbourhood Partnership</t>
  </si>
  <si>
    <t xml:space="preserve">Wester Hailes
Gorgie
</t>
  </si>
  <si>
    <t>Westburn Walkabout</t>
  </si>
  <si>
    <t>Westburn</t>
  </si>
  <si>
    <t>South West Community Safety Meeting</t>
  </si>
  <si>
    <t>Gorgie</t>
  </si>
  <si>
    <t xml:space="preserve">Meeting with Official  </t>
  </si>
  <si>
    <t>Westfield Court</t>
  </si>
  <si>
    <t>Parent Council</t>
  </si>
  <si>
    <t>Wardie Primary</t>
  </si>
  <si>
    <t>The Big Project</t>
  </si>
  <si>
    <t>Broomhouse</t>
  </si>
  <si>
    <t>Commuinity Council</t>
  </si>
  <si>
    <t>Sighthill</t>
  </si>
  <si>
    <t xml:space="preserve">Awards Cermony </t>
  </si>
  <si>
    <t>Westerhailes</t>
  </si>
  <si>
    <t>Calder Estate Walkabout
Surgery</t>
  </si>
  <si>
    <t>Calders</t>
  </si>
  <si>
    <t>Westfield Court Walkabout</t>
  </si>
  <si>
    <t xml:space="preserve">Gorgie </t>
  </si>
  <si>
    <t xml:space="preserve">Public Sector Revenue Generation Conference  </t>
  </si>
  <si>
    <t>Edinburgfh</t>
  </si>
  <si>
    <t>Meeting at Prospect House</t>
  </si>
  <si>
    <t>Walkabout</t>
  </si>
  <si>
    <t>Dumbryden</t>
  </si>
  <si>
    <t>Community Council
Community Council</t>
  </si>
  <si>
    <t>Longstone
Longstone</t>
  </si>
  <si>
    <t>Westerhailes
Westerhailes</t>
  </si>
  <si>
    <t>Tenants &amp; Resident Group 
Tenants &amp; Resident Group</t>
  </si>
  <si>
    <t xml:space="preserve">Redhall </t>
  </si>
  <si>
    <t>Surgery
Community Council</t>
  </si>
  <si>
    <t>Longstone
Gorgie</t>
  </si>
  <si>
    <t>Neighbourhood Partnership</t>
  </si>
  <si>
    <t>Hailesland Park AGM</t>
  </si>
  <si>
    <t>Hailesland</t>
  </si>
  <si>
    <t>Gorgie/Dalry</t>
  </si>
  <si>
    <t>Neighbourhood Council AGM</t>
  </si>
  <si>
    <t>Murrayburn</t>
  </si>
  <si>
    <t>Youth Accommodation</t>
  </si>
  <si>
    <t>Longstone</t>
  </si>
  <si>
    <t>Meeting with Constituents</t>
  </si>
  <si>
    <t>Walkabout
Meeting at Redhall Primary School</t>
  </si>
  <si>
    <t xml:space="preserve">Gorgie/Dalry
Redhall
</t>
  </si>
  <si>
    <t>Sighthill/Broomhouse &amp; Parkhead</t>
  </si>
  <si>
    <t>Score Scotland AGM</t>
  </si>
  <si>
    <t>Kingsknowe</t>
  </si>
  <si>
    <t>Heroes Concert</t>
  </si>
  <si>
    <t>Oxgangs</t>
  </si>
  <si>
    <t>Big Project AGM</t>
  </si>
  <si>
    <t>Score Scotland Meeting</t>
  </si>
  <si>
    <t>Meeting with Official
Meeting with Constituent</t>
  </si>
  <si>
    <t>Westerhailes
Edinburgh</t>
  </si>
  <si>
    <t>Stenhouse</t>
  </si>
  <si>
    <t>Meeting with Officials
Prospect Community Housing</t>
  </si>
  <si>
    <t xml:space="preserve">Edinburgh
Westburn
</t>
  </si>
  <si>
    <t xml:space="preserve">The Big Project Management Committee Meeting </t>
  </si>
  <si>
    <t>Saughton Mains</t>
  </si>
  <si>
    <t>Site Visit</t>
  </si>
  <si>
    <t>COSLA Sports, Arts &amp; Culture Group Working - Glasgow</t>
  </si>
  <si>
    <t>Rail Fare
Taxi</t>
  </si>
  <si>
    <t>£22.50
£7.00</t>
  </si>
  <si>
    <t>Bus Fare Airport (Rtn)
Flight
Visa
Taxi 
Accommodation</t>
  </si>
  <si>
    <t xml:space="preserve">£7.00
£499.16
£20.00
£45.18
</t>
  </si>
  <si>
    <t>Annual Bus Pass - Paid  by CEC</t>
  </si>
  <si>
    <t>15-20 Nov 2014</t>
  </si>
  <si>
    <t xml:space="preserve">Innovation Showcase of Edinburgh - China
</t>
  </si>
  <si>
    <t>Entry Visa
Flight
Accommodation</t>
  </si>
  <si>
    <t xml:space="preserve">Sportaccord Convention - Belek Turkey
</t>
  </si>
  <si>
    <t xml:space="preserve">06-10April 2014
</t>
  </si>
  <si>
    <t xml:space="preserve">Convener Regulatory Committee </t>
  </si>
  <si>
    <t>Vice Convener Regulatory Committee</t>
  </si>
  <si>
    <t xml:space="preserve">Vice Convener  Culture &amp; Sport </t>
  </si>
  <si>
    <t>Vice Convener Health,Social Care &amp; Housing Committee</t>
  </si>
  <si>
    <t>Vice Convener Planning Committee</t>
  </si>
  <si>
    <t xml:space="preserve">Convener Health, Social Care &amp; Housing Committee </t>
  </si>
  <si>
    <t>Convener Licensing Board</t>
  </si>
  <si>
    <t xml:space="preserve">Convener Planning Committee </t>
  </si>
  <si>
    <t xml:space="preserve">Convener of Lothian Valuation Joint Board </t>
  </si>
  <si>
    <t>Apr 14 - Mar 15</t>
  </si>
  <si>
    <t>Mobile Phone</t>
  </si>
  <si>
    <t>Apr14 - Mar 15</t>
  </si>
  <si>
    <t>Mar 14 - Mar 15</t>
  </si>
  <si>
    <t xml:space="preserve">Apr 14 - Mar 15 </t>
  </si>
  <si>
    <t>Apr14-Mar15</t>
  </si>
  <si>
    <t>Moblie Phone</t>
  </si>
  <si>
    <t>Mar 14 -Mar 15</t>
  </si>
  <si>
    <t xml:space="preserve">Mar 14 - Mar 15 </t>
  </si>
  <si>
    <t>Tram Briefing Group
Surgery
Surgery</t>
  </si>
  <si>
    <t>Portobello &amp; Craigmillar Area Board Meeting
Environmental Forum</t>
  </si>
  <si>
    <t>Portobello
Edinburgh</t>
  </si>
  <si>
    <t>Portobello
Niddrie</t>
  </si>
  <si>
    <t>Health &amp; Social Care &amp; Housing Committee
Community Council</t>
  </si>
  <si>
    <t>City Chambers
Craigmillar</t>
  </si>
  <si>
    <t>A Digital Chronicle Workshop</t>
  </si>
  <si>
    <t xml:space="preserve">Craigmillar
</t>
  </si>
  <si>
    <t>Edinburgh Tenants Federation</t>
  </si>
  <si>
    <t xml:space="preserve">City Chambers
</t>
  </si>
  <si>
    <t>Neighbourhood Alliance Meeting
Neighbourhood Partnership Meeting</t>
  </si>
  <si>
    <t xml:space="preserve">Craigmillar
Portobello &amp; Craigmillar
</t>
  </si>
  <si>
    <t>Communities&amp; Neighbourhood Committee
Caring in Craigmillar AGM</t>
  </si>
  <si>
    <t xml:space="preserve">City Chambers
Craigmillar
</t>
  </si>
  <si>
    <t>Housing Pledges Working Group</t>
  </si>
  <si>
    <t>Sustainable Scotland Network Conference 2014 - Edinburgh</t>
  </si>
  <si>
    <t>Big Project</t>
  </si>
  <si>
    <t>Neighbourhood Meeting</t>
  </si>
  <si>
    <t>Christmas Lights</t>
  </si>
  <si>
    <t>Meeting with Oficial</t>
  </si>
  <si>
    <t xml:space="preserve">Tenants &amp; Resident Group  </t>
  </si>
  <si>
    <t>Grounds Maintenance
Meeting with Constituents</t>
  </si>
  <si>
    <t>Walkabout
Meeting with Official</t>
  </si>
  <si>
    <t xml:space="preserve">Saughton   
Saughton </t>
  </si>
  <si>
    <t>Saughton Park Restoration</t>
  </si>
  <si>
    <t>Saughton</t>
  </si>
  <si>
    <t>05-08 Nov 2014</t>
  </si>
  <si>
    <t>Eurocities Confernce 2014 - Munich, Germany</t>
  </si>
  <si>
    <t>Conference Fee
Flight
Accommodation</t>
  </si>
  <si>
    <t xml:space="preserve">£146.09
</t>
  </si>
  <si>
    <t xml:space="preserve">£124.22
</t>
  </si>
  <si>
    <t>19-20 Mar 2015</t>
  </si>
  <si>
    <t>University of Geneva's Programme on the Development of Universcities Networking - Geneva, Switzerland</t>
  </si>
  <si>
    <t xml:space="preserve">Flight
Accommodation
</t>
  </si>
  <si>
    <t xml:space="preserve">£292.15
</t>
  </si>
  <si>
    <t xml:space="preserve">£88.00
</t>
  </si>
  <si>
    <t>Policy Development &amp; Review Sub-Committee of the Health, Social Care &amp; Housing Committee</t>
  </si>
  <si>
    <t>Colinton</t>
  </si>
  <si>
    <t>Colinton/Fairmilehead</t>
  </si>
  <si>
    <t>Residents Association</t>
  </si>
  <si>
    <t>Meeting with Residents</t>
  </si>
  <si>
    <t xml:space="preserve">Firhill </t>
  </si>
  <si>
    <t>Health, Social Care &amp; Housing Committee
Surgery</t>
  </si>
  <si>
    <t>City Chambers
Oxgangs</t>
  </si>
  <si>
    <t>Opening of Music &amp; Childrens Library</t>
  </si>
  <si>
    <t>Pentland Neighbourhood Partnership Community Safety</t>
  </si>
  <si>
    <t xml:space="preserve">Beating Retreat </t>
  </si>
  <si>
    <t>Dreghorn Barracks</t>
  </si>
  <si>
    <t xml:space="preserve">Balerno
</t>
  </si>
  <si>
    <t xml:space="preserve">Pentland Neighbourhood Partnership </t>
  </si>
  <si>
    <t xml:space="preserve">Balerno
</t>
  </si>
  <si>
    <t>Queens Baton Relay</t>
  </si>
  <si>
    <t>"My Dad My Hero" Event</t>
  </si>
  <si>
    <t>Oxgangs/Bonaly</t>
  </si>
  <si>
    <t>Customs House Meeting</t>
  </si>
  <si>
    <t>Leith</t>
  </si>
  <si>
    <t>Reception</t>
  </si>
  <si>
    <t>Holyrood House</t>
  </si>
  <si>
    <t>Colinton Amenity Association</t>
  </si>
  <si>
    <t>Community Residents Association AGM</t>
  </si>
  <si>
    <t>Fairmilehead</t>
  </si>
  <si>
    <t>Friend of Water of Leith Basin AGM</t>
  </si>
  <si>
    <t>Unveiling of the Poetry Trail &amp; Walk</t>
  </si>
  <si>
    <t>Hamish Henderson Lecture</t>
  </si>
  <si>
    <t>Attending an Event at Firhill High School</t>
  </si>
  <si>
    <t>Edinburgh Leisure Board
Cultural Event</t>
  </si>
  <si>
    <t>Licensing Visits</t>
  </si>
  <si>
    <t>Constituent Correspondence
Edinburgh Jazz Board</t>
  </si>
  <si>
    <t xml:space="preserve">City Chambers 
City Chambers
</t>
  </si>
  <si>
    <t>Ecomnomy Committee</t>
  </si>
  <si>
    <t>Licensing Board Visits</t>
  </si>
  <si>
    <t>Legally High? New Drugs, New Trends, New Treatments Event - Edinburgh</t>
  </si>
  <si>
    <t>Event Fee</t>
  </si>
  <si>
    <t>29 Jun-02 Jul 14</t>
  </si>
  <si>
    <t>Convener  Communities &amp; Neighbourhood Committee</t>
  </si>
  <si>
    <t>Vice Convener Finance &amp; Budget Committee</t>
  </si>
  <si>
    <t>Vice Convener Education, Children &amp; Families Committee</t>
  </si>
  <si>
    <t>Convener Education, Children &amp; Families  Committee</t>
  </si>
  <si>
    <t>Convener Transport &amp; Environment Committee</t>
  </si>
  <si>
    <t>Convener Culture &amp; Sport Committee</t>
  </si>
  <si>
    <t>Vice Convener Transport &amp; Environment Committee</t>
  </si>
  <si>
    <t>Convener Finance &amp; Budget Committee</t>
  </si>
  <si>
    <t>COSLA/IS Conference 2015 - Crieff</t>
  </si>
  <si>
    <t>Convener Economy Committee</t>
  </si>
  <si>
    <t>02-03 Oct 2014</t>
  </si>
  <si>
    <t>Edinburgh 12 Breakfast Event - London</t>
  </si>
  <si>
    <t>Rail Fare
Accommodation</t>
  </si>
  <si>
    <t xml:space="preserve">£90.30
</t>
  </si>
  <si>
    <t>Eurocities Conference - Munich Germany</t>
  </si>
  <si>
    <t>Flight
Rail Fare
Conference Fee
Accommodation</t>
  </si>
  <si>
    <t xml:space="preserve">£277.09
£8.20
</t>
  </si>
  <si>
    <t xml:space="preserve">£146.09
</t>
  </si>
  <si>
    <t xml:space="preserve">
</t>
  </si>
  <si>
    <t xml:space="preserve">£66.00
£863.45
</t>
  </si>
  <si>
    <t>Scotland Excel Joint Committee - Glasgow</t>
  </si>
  <si>
    <t>Train
Bus</t>
  </si>
  <si>
    <t>£12.50
£7.50</t>
  </si>
  <si>
    <t>£15.30
£3.80</t>
  </si>
  <si>
    <t>Scotland Excel Executive Sub Committee - Glasgow</t>
  </si>
  <si>
    <t>£30.10
£3.00</t>
  </si>
  <si>
    <t>20 - 22 Oct 2014</t>
  </si>
  <si>
    <t>Resigning of Krakow Partnership Agreement - Krakow, Poland</t>
  </si>
</sst>
</file>

<file path=xl/styles.xml><?xml version="1.0" encoding="utf-8"?>
<styleSheet xmlns="http://schemas.openxmlformats.org/spreadsheetml/2006/main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2"/>
      <color theme="1"/>
      <name val="Calibri"/>
      <family val="2"/>
      <scheme val="minor"/>
    </font>
    <font>
      <u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164" fontId="9" fillId="0" borderId="0" xfId="0" applyNumberFormat="1" applyFont="1" applyBorder="1"/>
    <xf numFmtId="0" fontId="11" fillId="0" borderId="0" xfId="0" applyFont="1"/>
    <xf numFmtId="0" fontId="10" fillId="0" borderId="0" xfId="0" applyFont="1"/>
    <xf numFmtId="0" fontId="10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1" fillId="0" borderId="0" xfId="0" applyFont="1" applyBorder="1"/>
    <xf numFmtId="0" fontId="12" fillId="0" borderId="0" xfId="0" applyFont="1"/>
    <xf numFmtId="0" fontId="10" fillId="0" borderId="2" xfId="0" applyFont="1" applyBorder="1"/>
    <xf numFmtId="0" fontId="12" fillId="0" borderId="2" xfId="0" applyFont="1" applyBorder="1"/>
    <xf numFmtId="0" fontId="10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3" fillId="0" borderId="0" xfId="0" applyFont="1"/>
    <xf numFmtId="0" fontId="15" fillId="0" borderId="0" xfId="0" applyFont="1"/>
    <xf numFmtId="0" fontId="10" fillId="0" borderId="2" xfId="0" applyFont="1" applyBorder="1" applyProtection="1">
      <protection locked="0"/>
    </xf>
    <xf numFmtId="0" fontId="10" fillId="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/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8" fillId="0" borderId="0" xfId="0" applyFont="1" applyBorder="1"/>
    <xf numFmtId="0" fontId="7" fillId="0" borderId="0" xfId="0" applyFont="1" applyBorder="1"/>
    <xf numFmtId="164" fontId="7" fillId="0" borderId="3" xfId="0" applyNumberFormat="1" applyFont="1" applyBorder="1"/>
    <xf numFmtId="49" fontId="8" fillId="0" borderId="6" xfId="0" applyNumberFormat="1" applyFont="1" applyBorder="1" applyAlignment="1">
      <alignment horizontal="right"/>
    </xf>
    <xf numFmtId="164" fontId="8" fillId="0" borderId="3" xfId="0" applyNumberFormat="1" applyFont="1" applyBorder="1" applyProtection="1">
      <protection locked="0"/>
    </xf>
    <xf numFmtId="2" fontId="8" fillId="0" borderId="3" xfId="0" applyNumberFormat="1" applyFont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8" fillId="0" borderId="3" xfId="0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49" fontId="8" fillId="0" borderId="6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165" fontId="8" fillId="0" borderId="5" xfId="0" applyNumberFormat="1" applyFont="1" applyFill="1" applyBorder="1"/>
    <xf numFmtId="164" fontId="8" fillId="0" borderId="6" xfId="0" quotePrefix="1" applyNumberFormat="1" applyFont="1" applyBorder="1" applyAlignment="1" applyProtection="1">
      <alignment horizontal="right"/>
      <protection locked="0"/>
    </xf>
    <xf numFmtId="20" fontId="8" fillId="0" borderId="5" xfId="0" applyNumberFormat="1" applyFont="1" applyBorder="1" applyProtection="1">
      <protection locked="0"/>
    </xf>
    <xf numFmtId="164" fontId="16" fillId="0" borderId="3" xfId="0" applyNumberFormat="1" applyFont="1" applyBorder="1"/>
    <xf numFmtId="164" fontId="8" fillId="0" borderId="6" xfId="0" applyNumberFormat="1" applyFont="1" applyBorder="1"/>
    <xf numFmtId="164" fontId="8" fillId="0" borderId="6" xfId="0" applyNumberFormat="1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wrapText="1"/>
    </xf>
    <xf numFmtId="165" fontId="8" fillId="0" borderId="5" xfId="0" applyNumberFormat="1" applyFont="1" applyFill="1" applyBorder="1" applyProtection="1">
      <protection locked="0"/>
    </xf>
    <xf numFmtId="165" fontId="8" fillId="0" borderId="5" xfId="0" applyNumberFormat="1" applyFont="1" applyFill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>
      <alignment horizontal="right"/>
    </xf>
    <xf numFmtId="0" fontId="0" fillId="0" borderId="8" xfId="0" applyBorder="1"/>
    <xf numFmtId="164" fontId="8" fillId="0" borderId="6" xfId="0" applyNumberFormat="1" applyFont="1" applyBorder="1" applyAlignment="1">
      <alignment horizontal="left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Fill="1" applyBorder="1" applyAlignment="1">
      <alignment horizontal="right" wrapText="1"/>
    </xf>
    <xf numFmtId="8" fontId="8" fillId="0" borderId="5" xfId="0" applyNumberFormat="1" applyFont="1" applyBorder="1"/>
    <xf numFmtId="49" fontId="8" fillId="0" borderId="6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49" fontId="8" fillId="0" borderId="3" xfId="0" applyNumberFormat="1" applyFont="1" applyBorder="1" applyAlignment="1">
      <alignment horizontal="right"/>
    </xf>
    <xf numFmtId="164" fontId="8" fillId="0" borderId="6" xfId="0" applyNumberFormat="1" applyFont="1" applyBorder="1" applyProtection="1">
      <protection locked="0"/>
    </xf>
    <xf numFmtId="0" fontId="17" fillId="0" borderId="0" xfId="0" applyFont="1"/>
    <xf numFmtId="0" fontId="8" fillId="0" borderId="5" xfId="0" applyFont="1" applyBorder="1" applyAlignment="1">
      <alignment wrapText="1"/>
    </xf>
    <xf numFmtId="14" fontId="8" fillId="0" borderId="7" xfId="0" applyNumberFormat="1" applyFont="1" applyBorder="1"/>
    <xf numFmtId="14" fontId="8" fillId="0" borderId="3" xfId="0" applyNumberFormat="1" applyFont="1" applyBorder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2" fontId="8" fillId="0" borderId="6" xfId="0" applyNumberFormat="1" applyFont="1" applyFill="1" applyBorder="1"/>
    <xf numFmtId="0" fontId="8" fillId="0" borderId="0" xfId="0" applyFont="1" applyBorder="1" applyAlignment="1">
      <alignment wrapText="1"/>
    </xf>
    <xf numFmtId="2" fontId="8" fillId="0" borderId="3" xfId="0" applyNumberFormat="1" applyFont="1" applyBorder="1"/>
    <xf numFmtId="2" fontId="8" fillId="0" borderId="3" xfId="0" applyNumberFormat="1" applyFont="1" applyFill="1" applyBorder="1"/>
    <xf numFmtId="0" fontId="17" fillId="0" borderId="0" xfId="0" applyFont="1" applyFill="1"/>
    <xf numFmtId="0" fontId="10" fillId="0" borderId="6" xfId="0" applyFont="1" applyFill="1" applyBorder="1"/>
    <xf numFmtId="14" fontId="8" fillId="0" borderId="5" xfId="0" applyNumberFormat="1" applyFont="1" applyBorder="1"/>
    <xf numFmtId="0" fontId="10" fillId="0" borderId="3" xfId="0" applyFont="1" applyFill="1" applyBorder="1"/>
    <xf numFmtId="14" fontId="8" fillId="0" borderId="0" xfId="0" applyNumberFormat="1" applyFont="1" applyBorder="1"/>
    <xf numFmtId="0" fontId="10" fillId="0" borderId="6" xfId="0" applyFont="1" applyFill="1" applyBorder="1" applyAlignment="1">
      <alignment horizontal="right"/>
    </xf>
    <xf numFmtId="14" fontId="8" fillId="0" borderId="4" xfId="0" applyNumberFormat="1" applyFont="1" applyBorder="1"/>
    <xf numFmtId="0" fontId="10" fillId="0" borderId="2" xfId="0" applyFont="1" applyFill="1" applyBorder="1"/>
    <xf numFmtId="0" fontId="8" fillId="0" borderId="0" xfId="0" applyFont="1" applyAlignment="1">
      <alignment horizontal="right"/>
    </xf>
    <xf numFmtId="2" fontId="10" fillId="0" borderId="20" xfId="0" applyNumberFormat="1" applyFont="1" applyBorder="1"/>
    <xf numFmtId="164" fontId="8" fillId="0" borderId="3" xfId="0" applyNumberFormat="1" applyFont="1" applyBorder="1" applyAlignment="1">
      <alignment wrapText="1"/>
    </xf>
    <xf numFmtId="0" fontId="0" fillId="0" borderId="3" xfId="0" applyBorder="1"/>
    <xf numFmtId="164" fontId="8" fillId="4" borderId="6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5" fontId="8" fillId="4" borderId="5" xfId="0" applyNumberFormat="1" applyFont="1" applyFill="1" applyBorder="1"/>
    <xf numFmtId="166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5" fontId="8" fillId="3" borderId="0" xfId="0" applyNumberFormat="1" applyFont="1" applyFill="1"/>
    <xf numFmtId="49" fontId="8" fillId="0" borderId="6" xfId="0" applyNumberFormat="1" applyFont="1" applyBorder="1" applyAlignment="1" applyProtection="1">
      <alignment horizontal="right"/>
      <protection locked="0"/>
    </xf>
    <xf numFmtId="8" fontId="8" fillId="3" borderId="0" xfId="0" applyNumberFormat="1" applyFont="1" applyFill="1"/>
    <xf numFmtId="0" fontId="8" fillId="0" borderId="5" xfId="0" applyFont="1" applyBorder="1" applyAlignment="1">
      <alignment horizontal="right"/>
    </xf>
    <xf numFmtId="164" fontId="8" fillId="0" borderId="3" xfId="0" applyNumberFormat="1" applyFont="1" applyBorder="1" applyAlignment="1">
      <alignment horizontal="right" wrapText="1"/>
    </xf>
    <xf numFmtId="0" fontId="8" fillId="0" borderId="5" xfId="0" applyFont="1" applyBorder="1" applyAlignment="1">
      <alignment wrapText="1"/>
    </xf>
    <xf numFmtId="0" fontId="19" fillId="0" borderId="0" xfId="0" applyFont="1"/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15" fontId="8" fillId="0" borderId="6" xfId="0" applyNumberFormat="1" applyFont="1" applyBorder="1" applyAlignment="1">
      <alignment horizontal="left" wrapText="1"/>
    </xf>
    <xf numFmtId="164" fontId="8" fillId="0" borderId="3" xfId="0" applyNumberFormat="1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0" fontId="10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4" borderId="3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center" wrapText="1"/>
    </xf>
    <xf numFmtId="8" fontId="8" fillId="4" borderId="5" xfId="0" applyNumberFormat="1" applyFont="1" applyFill="1" applyBorder="1"/>
    <xf numFmtId="8" fontId="8" fillId="4" borderId="5" xfId="0" applyNumberFormat="1" applyFont="1" applyFill="1" applyBorder="1" applyAlignment="1">
      <alignment horizontal="right" wrapText="1"/>
    </xf>
    <xf numFmtId="164" fontId="8" fillId="4" borderId="3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right" wrapText="1"/>
    </xf>
    <xf numFmtId="165" fontId="8" fillId="0" borderId="5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0" fillId="0" borderId="5" xfId="0" applyBorder="1"/>
    <xf numFmtId="0" fontId="2" fillId="0" borderId="0" xfId="0" applyFont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7" fillId="0" borderId="9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7" fillId="0" borderId="15" xfId="0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0" fontId="17" fillId="0" borderId="17" xfId="0" applyFont="1" applyFill="1" applyBorder="1" applyAlignment="1">
      <alignment wrapText="1"/>
    </xf>
    <xf numFmtId="0" fontId="17" fillId="0" borderId="18" xfId="0" applyFont="1" applyFill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8" fillId="2" borderId="6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6500" cy="10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558800</xdr:colOff>
      <xdr:row>4</xdr:row>
      <xdr:rowOff>38100</xdr:rowOff>
    </xdr:to>
    <xdr:pic>
      <xdr:nvPicPr>
        <xdr:cNvPr id="5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5781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4</xdr:col>
      <xdr:colOff>127000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38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768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4</xdr:col>
      <xdr:colOff>88900</xdr:colOff>
      <xdr:row>4</xdr:row>
      <xdr:rowOff>38100</xdr:rowOff>
    </xdr:to>
    <xdr:pic>
      <xdr:nvPicPr>
        <xdr:cNvPr id="5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8100"/>
          <a:ext cx="25781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38100</xdr:rowOff>
    </xdr:from>
    <xdr:to>
      <xdr:col>3</xdr:col>
      <xdr:colOff>342901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1" y="38100"/>
          <a:ext cx="2552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178</xdr:row>
      <xdr:rowOff>0</xdr:rowOff>
    </xdr:from>
    <xdr:to>
      <xdr:col>3</xdr:col>
      <xdr:colOff>809625</xdr:colOff>
      <xdr:row>182</xdr:row>
      <xdr:rowOff>142875</xdr:rowOff>
    </xdr:to>
    <xdr:pic>
      <xdr:nvPicPr>
        <xdr:cNvPr id="3" name="Picture 10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59597925"/>
          <a:ext cx="2419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806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6638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60325</xdr:colOff>
      <xdr:row>28</xdr:row>
      <xdr:rowOff>152400</xdr:rowOff>
    </xdr:from>
    <xdr:to>
      <xdr:col>4</xdr:col>
      <xdr:colOff>12700</xdr:colOff>
      <xdr:row>33</xdr:row>
      <xdr:rowOff>171450</xdr:rowOff>
    </xdr:to>
    <xdr:pic>
      <xdr:nvPicPr>
        <xdr:cNvPr id="3" name="Picture 7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9906000"/>
          <a:ext cx="29368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673100</xdr:colOff>
      <xdr:row>4</xdr:row>
      <xdr:rowOff>38100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73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85546875" customWidth="1"/>
    <col min="3" max="3" width="14.85546875" customWidth="1"/>
    <col min="4" max="4" width="11" customWidth="1"/>
    <col min="5" max="5" width="27.85546875" customWidth="1"/>
    <col min="6" max="6" width="34" customWidth="1"/>
    <col min="7" max="7" width="10.28515625" bestFit="1" customWidth="1"/>
    <col min="8" max="8" width="14" bestFit="1" customWidth="1"/>
    <col min="9" max="9" width="10.28515625" bestFit="1" customWidth="1"/>
    <col min="10" max="10" width="14" customWidth="1"/>
    <col min="11" max="11" width="15.140625" customWidth="1"/>
    <col min="12" max="12" width="13.85546875" customWidth="1"/>
    <col min="13" max="13" width="14.42578125" customWidth="1"/>
  </cols>
  <sheetData>
    <row r="1" spans="2:13" ht="18" customHeight="1"/>
    <row r="2" spans="2:13" ht="18" customHeight="1"/>
    <row r="3" spans="2:13" ht="18" customHeight="1"/>
    <row r="4" spans="2:13" ht="18" customHeight="1"/>
    <row r="5" spans="2:13" ht="20.100000000000001" customHeight="1">
      <c r="B5" s="137" t="s">
        <v>76</v>
      </c>
      <c r="C5" s="137"/>
      <c r="D5" s="137"/>
    </row>
    <row r="6" spans="2:13" ht="16.5">
      <c r="B6" s="1"/>
    </row>
    <row r="7" spans="2:13" ht="26.25" customHeight="1">
      <c r="B7" s="2" t="s">
        <v>0</v>
      </c>
      <c r="C7" s="2"/>
      <c r="D7" s="3" t="s">
        <v>74</v>
      </c>
      <c r="E7" s="4"/>
      <c r="F7" s="5"/>
      <c r="G7" s="5"/>
      <c r="H7" s="6"/>
      <c r="I7" s="6"/>
      <c r="J7" s="6"/>
      <c r="K7" s="5"/>
      <c r="L7" s="5"/>
      <c r="M7" s="5"/>
    </row>
    <row r="8" spans="2:13" ht="26.25" customHeight="1"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2:13" ht="15.75"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2:13" ht="15.75">
      <c r="B10" s="11" t="s">
        <v>3</v>
      </c>
      <c r="C10" s="12"/>
      <c r="D10" s="12"/>
      <c r="E10" s="6"/>
      <c r="F10" s="6"/>
      <c r="G10" s="6"/>
      <c r="H10" s="6"/>
      <c r="I10" s="6"/>
      <c r="J10" s="6"/>
      <c r="K10" s="6"/>
      <c r="L10" s="6"/>
      <c r="M10" s="6"/>
    </row>
    <row r="11" spans="2:13" ht="20.25"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15.75">
      <c r="B12" s="11" t="s">
        <v>3</v>
      </c>
      <c r="C12" s="12"/>
      <c r="D12" s="12"/>
      <c r="E12" s="14"/>
      <c r="F12" s="14"/>
      <c r="G12" s="14"/>
      <c r="H12" s="14"/>
      <c r="I12" s="14"/>
      <c r="J12" s="14"/>
      <c r="K12" s="14"/>
      <c r="L12" s="14"/>
      <c r="M12" s="14"/>
    </row>
    <row r="13" spans="2:13" ht="20.2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2:13" ht="47.25">
      <c r="B14" s="138" t="s">
        <v>77</v>
      </c>
      <c r="C14" s="138"/>
      <c r="D14" s="138"/>
      <c r="E14" s="29" t="s">
        <v>78</v>
      </c>
      <c r="F14" s="29" t="s">
        <v>79</v>
      </c>
      <c r="G14" s="29" t="s">
        <v>80</v>
      </c>
      <c r="H14" s="29" t="s">
        <v>81</v>
      </c>
      <c r="I14" s="29" t="s">
        <v>82</v>
      </c>
      <c r="J14" s="29" t="s">
        <v>83</v>
      </c>
      <c r="K14" s="29" t="s">
        <v>84</v>
      </c>
      <c r="L14" s="29" t="s">
        <v>85</v>
      </c>
      <c r="M14" s="29" t="s">
        <v>86</v>
      </c>
    </row>
    <row r="15" spans="2:13" ht="31.5">
      <c r="B15" s="30" t="s">
        <v>87</v>
      </c>
      <c r="C15" s="31" t="s">
        <v>88</v>
      </c>
      <c r="D15" s="31" t="s">
        <v>89</v>
      </c>
      <c r="E15" s="32"/>
      <c r="F15" s="32"/>
      <c r="G15" s="32"/>
      <c r="H15" s="32"/>
      <c r="I15" s="32"/>
      <c r="J15" s="32"/>
      <c r="K15" s="32"/>
      <c r="L15" s="32"/>
      <c r="M15" s="32"/>
    </row>
    <row r="16" spans="2:13" ht="30" customHeight="1">
      <c r="B16" s="33" t="s">
        <v>423</v>
      </c>
      <c r="C16" s="34"/>
      <c r="D16" s="34"/>
      <c r="E16" s="111" t="s">
        <v>424</v>
      </c>
      <c r="F16" s="36"/>
      <c r="G16" s="36"/>
      <c r="H16" s="36"/>
      <c r="I16" s="36"/>
      <c r="J16" s="36"/>
      <c r="K16" s="36"/>
      <c r="L16" s="37"/>
      <c r="M16" s="69">
        <v>96.24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SUM(G16:G16)</f>
        <v>0</v>
      </c>
      <c r="H17" s="36">
        <f>SUM(H16:H16)</f>
        <v>0</v>
      </c>
      <c r="I17" s="36">
        <f>SUM(I16:I16)</f>
        <v>0</v>
      </c>
      <c r="J17" s="36">
        <f>SUM(J16:J16)</f>
        <v>0</v>
      </c>
      <c r="K17" s="37">
        <v>0</v>
      </c>
      <c r="L17" s="37">
        <f>SUM(L16:L16)</f>
        <v>0</v>
      </c>
      <c r="M17" s="37">
        <f>SUM(M16:M16)</f>
        <v>96.24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customHeight="1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31.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30" customHeight="1">
      <c r="B26" s="42"/>
      <c r="C26" s="34"/>
      <c r="D26" s="34"/>
      <c r="E26" s="35"/>
      <c r="F26" s="36"/>
      <c r="G26" s="36"/>
      <c r="H26" s="36"/>
      <c r="I26" s="36"/>
      <c r="J26" s="36"/>
      <c r="K26" s="36"/>
      <c r="L26" s="37"/>
      <c r="M26" s="36"/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0</v>
      </c>
      <c r="L27" s="37">
        <f>SUM(L26:L26)</f>
        <v>0</v>
      </c>
      <c r="M27" s="37">
        <f>SUM(M26:M26)</f>
        <v>0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3">
    <mergeCell ref="B5:D5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topLeftCell="A4" zoomScale="74" zoomScaleNormal="74" workbookViewId="0">
      <selection activeCell="O42" sqref="O42"/>
    </sheetView>
  </sheetViews>
  <sheetFormatPr defaultRowHeight="15"/>
  <cols>
    <col min="2" max="2" width="18.7109375" customWidth="1"/>
    <col min="3" max="3" width="12" customWidth="1"/>
    <col min="5" max="5" width="23" customWidth="1"/>
    <col min="6" max="6" width="30.28515625" customWidth="1"/>
    <col min="7" max="7" width="10" customWidth="1"/>
    <col min="8" max="8" width="13.85546875" customWidth="1"/>
    <col min="9" max="9" width="10.5703125" customWidth="1"/>
    <col min="10" max="10" width="13" customWidth="1"/>
    <col min="11" max="11" width="15" bestFit="1" customWidth="1"/>
    <col min="12" max="12" width="12.5703125" customWidth="1"/>
    <col min="13" max="13" width="12.42578125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3" t="s">
        <v>15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24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1" customHeight="1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102" t="s">
        <v>505</v>
      </c>
      <c r="C14" s="57"/>
      <c r="D14" s="57"/>
      <c r="E14" s="50" t="s">
        <v>341</v>
      </c>
      <c r="F14" s="50" t="s">
        <v>342</v>
      </c>
      <c r="G14" s="48"/>
      <c r="H14" s="48"/>
      <c r="I14" s="48"/>
      <c r="J14" s="48"/>
      <c r="K14" s="49"/>
      <c r="L14" s="103">
        <v>260.91000000000003</v>
      </c>
      <c r="M14" s="49"/>
    </row>
    <row r="15" spans="1:13" ht="30" customHeight="1">
      <c r="B15" s="102" t="s">
        <v>426</v>
      </c>
      <c r="C15" s="57"/>
      <c r="D15" s="57"/>
      <c r="E15" s="50" t="s">
        <v>94</v>
      </c>
      <c r="F15" s="50"/>
      <c r="G15" s="48"/>
      <c r="H15" s="48"/>
      <c r="I15" s="48"/>
      <c r="J15" s="48"/>
      <c r="K15" s="49"/>
      <c r="L15" s="103">
        <v>34.659999999999997</v>
      </c>
      <c r="M15" s="49"/>
    </row>
    <row r="16" spans="1:13" ht="30" customHeight="1">
      <c r="B16" s="102" t="s">
        <v>423</v>
      </c>
      <c r="C16" s="57"/>
      <c r="D16" s="57"/>
      <c r="E16" s="50" t="s">
        <v>424</v>
      </c>
      <c r="F16" s="50"/>
      <c r="G16" s="48"/>
      <c r="H16" s="48"/>
      <c r="I16" s="48"/>
      <c r="J16" s="48"/>
      <c r="K16" s="49"/>
      <c r="L16" s="103"/>
      <c r="M16" s="49">
        <v>98.39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SUM(G14:G14)</f>
        <v>0</v>
      </c>
      <c r="H17" s="36">
        <f>SUM(H14:H14)</f>
        <v>0</v>
      </c>
      <c r="I17" s="36">
        <f>SUM(I14:I14)</f>
        <v>0</v>
      </c>
      <c r="J17" s="36">
        <f>SUM(J14:J14)</f>
        <v>0</v>
      </c>
      <c r="K17" s="37">
        <v>0</v>
      </c>
      <c r="L17" s="37">
        <f>SUM(L14:L16)</f>
        <v>295.57000000000005</v>
      </c>
      <c r="M17" s="37">
        <f>SUM(M14:M16)</f>
        <v>98.39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1" customHeight="1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47.2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30" customHeight="1">
      <c r="B26" s="33"/>
      <c r="C26" s="34"/>
      <c r="D26" s="34"/>
      <c r="E26" s="35"/>
      <c r="F26" s="36"/>
      <c r="G26" s="36"/>
      <c r="H26" s="36"/>
      <c r="I26" s="36"/>
      <c r="J26" s="36"/>
      <c r="K26" s="36"/>
      <c r="L26" s="37"/>
      <c r="M26" s="36"/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0</v>
      </c>
      <c r="L27" s="37">
        <f>SUM(L26:L26)</f>
        <v>0</v>
      </c>
      <c r="M27" s="37">
        <f>SUM(M26:M26)</f>
        <v>0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2:D12"/>
    <mergeCell ref="B24:D24"/>
  </mergeCells>
  <dataValidations count="1">
    <dataValidation allowBlank="1" showInputMessage="1" showErrorMessage="1" sqref="K14:K16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2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7109375" customWidth="1"/>
    <col min="5" max="5" width="23.42578125" bestFit="1" customWidth="1"/>
    <col min="6" max="6" width="31.7109375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3" t="s">
        <v>16</v>
      </c>
      <c r="E7" s="4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17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63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59">
        <v>41791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59" t="s">
        <v>423</v>
      </c>
      <c r="C15" s="36"/>
      <c r="D15" s="36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135.87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135.87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63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45.75">
      <c r="B25" s="59">
        <v>41604</v>
      </c>
      <c r="C25" s="36"/>
      <c r="D25" s="36"/>
      <c r="E25" s="35" t="s">
        <v>116</v>
      </c>
      <c r="F25" s="36" t="s">
        <v>117</v>
      </c>
      <c r="G25" s="36"/>
      <c r="H25" s="36"/>
      <c r="I25" s="36"/>
      <c r="J25" s="36"/>
      <c r="K25" s="36"/>
      <c r="L25" s="37"/>
      <c r="M25" s="37">
        <v>95</v>
      </c>
    </row>
    <row r="26" spans="2:13" ht="45.75">
      <c r="B26" s="59">
        <v>41968</v>
      </c>
      <c r="C26" s="36"/>
      <c r="D26" s="36"/>
      <c r="E26" s="117" t="s">
        <v>447</v>
      </c>
      <c r="F26" s="36" t="s">
        <v>117</v>
      </c>
      <c r="G26" s="36"/>
      <c r="H26" s="36"/>
      <c r="I26" s="36"/>
      <c r="J26" s="36"/>
      <c r="K26" s="36"/>
      <c r="L26" s="37"/>
      <c r="M26" s="37">
        <v>90</v>
      </c>
    </row>
    <row r="27" spans="2:13" ht="30" customHeight="1">
      <c r="B27" s="38"/>
      <c r="C27" s="38"/>
      <c r="D27" s="38"/>
      <c r="E27" s="32"/>
      <c r="F27" s="32" t="s">
        <v>90</v>
      </c>
      <c r="G27" s="36">
        <f>SUM(G25:G25)</f>
        <v>0</v>
      </c>
      <c r="H27" s="36">
        <f>SUM(H25:H25)</f>
        <v>0</v>
      </c>
      <c r="I27" s="36">
        <f>SUM(I25:I25)</f>
        <v>0</v>
      </c>
      <c r="J27" s="36">
        <f>SUM(J25:J25)</f>
        <v>0</v>
      </c>
      <c r="K27" s="37">
        <v>0</v>
      </c>
      <c r="L27" s="37">
        <f>SUM(L25:L25)</f>
        <v>0</v>
      </c>
      <c r="M27" s="37">
        <f>SUM(M25:M26)</f>
        <v>185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85546875" customWidth="1"/>
    <col min="3" max="3" width="16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18</v>
      </c>
      <c r="E7" s="17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19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426</v>
      </c>
      <c r="C14" s="34"/>
      <c r="D14" s="34"/>
      <c r="E14" s="117" t="s">
        <v>94</v>
      </c>
      <c r="F14" s="36"/>
      <c r="G14" s="36"/>
      <c r="H14" s="36"/>
      <c r="I14" s="36"/>
      <c r="J14" s="36"/>
      <c r="K14" s="36"/>
      <c r="L14" s="37">
        <v>19.36</v>
      </c>
      <c r="M14" s="69"/>
    </row>
    <row r="15" spans="1:13" ht="30" customHeight="1">
      <c r="B15" s="33" t="s">
        <v>423</v>
      </c>
      <c r="C15" s="34"/>
      <c r="D15" s="34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144.63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19.36</v>
      </c>
      <c r="M16" s="37">
        <f>SUM(M14:M15)</f>
        <v>144.63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45.75">
      <c r="B25" s="33">
        <v>41886</v>
      </c>
      <c r="C25" s="34"/>
      <c r="D25" s="34"/>
      <c r="E25" s="35" t="s">
        <v>120</v>
      </c>
      <c r="F25" s="36" t="s">
        <v>119</v>
      </c>
      <c r="G25" s="36"/>
      <c r="H25" s="36"/>
      <c r="I25" s="36"/>
      <c r="J25" s="36"/>
      <c r="K25" s="36"/>
      <c r="L25" s="37">
        <v>50</v>
      </c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50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4.140625" customWidth="1"/>
    <col min="3" max="3" width="17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9" t="s">
        <v>20</v>
      </c>
      <c r="E7" s="10"/>
      <c r="F7" s="10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21</v>
      </c>
      <c r="C8" s="2"/>
      <c r="D8" s="7" t="s">
        <v>22</v>
      </c>
      <c r="E8" s="8"/>
      <c r="F8" s="10"/>
      <c r="G8" s="10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10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6"/>
      <c r="E10" s="6"/>
      <c r="F10" s="6"/>
      <c r="G10" s="6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428</v>
      </c>
      <c r="C14" s="34"/>
      <c r="D14" s="34"/>
      <c r="E14" s="114" t="s">
        <v>424</v>
      </c>
      <c r="F14" s="36"/>
      <c r="G14" s="36"/>
      <c r="H14" s="36"/>
      <c r="I14" s="36"/>
      <c r="J14" s="36"/>
      <c r="K14" s="36"/>
      <c r="L14" s="37"/>
      <c r="M14" s="69">
        <v>101.09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101.09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47.2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42578125" customWidth="1"/>
    <col min="3" max="3" width="15.5703125" customWidth="1"/>
    <col min="5" max="5" width="30.42578125" customWidth="1"/>
    <col min="6" max="6" width="31.5703125" customWidth="1"/>
    <col min="7" max="7" width="9.7109375" bestFit="1" customWidth="1"/>
    <col min="8" max="8" width="14" bestFit="1" customWidth="1"/>
    <col min="9" max="9" width="9.7109375" bestFit="1" customWidth="1"/>
    <col min="10" max="10" width="12.7109375" customWidth="1"/>
    <col min="11" max="11" width="14.5703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3" t="s">
        <v>23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430</v>
      </c>
      <c r="C14" s="34"/>
      <c r="D14" s="34"/>
      <c r="E14" s="35" t="s">
        <v>94</v>
      </c>
      <c r="F14" s="36"/>
      <c r="G14" s="36"/>
      <c r="H14" s="36"/>
      <c r="I14" s="36"/>
      <c r="J14" s="36"/>
      <c r="K14" s="36"/>
      <c r="L14" s="37">
        <v>30.92</v>
      </c>
      <c r="M14" s="36"/>
    </row>
    <row r="15" spans="1:13" ht="30" customHeight="1">
      <c r="B15" s="33" t="s">
        <v>428</v>
      </c>
      <c r="C15" s="34"/>
      <c r="D15" s="34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SUM(L14)</f>
        <v>30.92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5.85546875" customWidth="1"/>
    <col min="3" max="3" width="15.5703125" customWidth="1"/>
    <col min="4" max="4" width="17.14062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3" t="s">
        <v>25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8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6"/>
      <c r="E9" s="6"/>
      <c r="F9" s="6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6"/>
      <c r="E10" s="6"/>
      <c r="F10" s="6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3" spans="1:13" ht="47.25">
      <c r="B13" s="138" t="s">
        <v>77</v>
      </c>
      <c r="C13" s="138"/>
      <c r="D13" s="138"/>
      <c r="E13" s="29" t="s">
        <v>78</v>
      </c>
      <c r="F13" s="29" t="s">
        <v>79</v>
      </c>
      <c r="G13" s="29" t="s">
        <v>80</v>
      </c>
      <c r="H13" s="29" t="s">
        <v>81</v>
      </c>
      <c r="I13" s="29" t="s">
        <v>82</v>
      </c>
      <c r="J13" s="29" t="s">
        <v>83</v>
      </c>
      <c r="K13" s="29" t="s">
        <v>84</v>
      </c>
      <c r="L13" s="29" t="s">
        <v>85</v>
      </c>
      <c r="M13" s="29" t="s">
        <v>86</v>
      </c>
    </row>
    <row r="14" spans="1:13" ht="31.5">
      <c r="B14" s="30" t="s">
        <v>87</v>
      </c>
      <c r="C14" s="31" t="s">
        <v>88</v>
      </c>
      <c r="D14" s="31" t="s">
        <v>89</v>
      </c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30.75">
      <c r="B15" s="33">
        <v>41821</v>
      </c>
      <c r="C15" s="34"/>
      <c r="D15" s="34"/>
      <c r="E15" s="35" t="s">
        <v>96</v>
      </c>
      <c r="F15" s="36"/>
      <c r="G15" s="36"/>
      <c r="H15" s="36"/>
      <c r="I15" s="36"/>
      <c r="J15" s="36"/>
      <c r="K15" s="36"/>
      <c r="L15" s="37">
        <v>612</v>
      </c>
      <c r="M15" s="36"/>
    </row>
    <row r="16" spans="1:13" ht="30" customHeight="1">
      <c r="B16" s="33" t="s">
        <v>425</v>
      </c>
      <c r="C16" s="34"/>
      <c r="D16" s="34"/>
      <c r="E16" s="114" t="s">
        <v>424</v>
      </c>
      <c r="F16" s="36"/>
      <c r="G16" s="36"/>
      <c r="H16" s="36"/>
      <c r="I16" s="36"/>
      <c r="J16" s="36"/>
      <c r="K16" s="36"/>
      <c r="L16" s="37"/>
      <c r="M16" s="69">
        <v>100.26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SUM(G15:G15)</f>
        <v>0</v>
      </c>
      <c r="H17" s="36">
        <f>SUM(H15:H15)</f>
        <v>0</v>
      </c>
      <c r="I17" s="36">
        <f>SUM(I15:I15)</f>
        <v>0</v>
      </c>
      <c r="J17" s="36">
        <f>SUM(J15:J15)</f>
        <v>0</v>
      </c>
      <c r="K17" s="37">
        <v>0</v>
      </c>
      <c r="L17" s="37">
        <f>SUM(L15:L15)</f>
        <v>612</v>
      </c>
      <c r="M17" s="37">
        <f>SUM(M15:M16)</f>
        <v>100.26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31.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30" customHeight="1">
      <c r="B26" s="33"/>
      <c r="C26" s="34"/>
      <c r="D26" s="34"/>
      <c r="E26" s="35"/>
      <c r="F26" s="36"/>
      <c r="G26" s="36"/>
      <c r="H26" s="36"/>
      <c r="I26" s="36"/>
      <c r="J26" s="36"/>
      <c r="K26" s="36"/>
      <c r="L26" s="37"/>
      <c r="M26" s="36"/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0</v>
      </c>
      <c r="L27" s="37">
        <f>SUM(L26:L26)</f>
        <v>0</v>
      </c>
      <c r="M27" s="37">
        <f>SUM(M26:M26)</f>
        <v>0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16.42578125" customWidth="1"/>
    <col min="5" max="5" width="25.5703125" customWidth="1"/>
    <col min="6" max="6" width="31.7109375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26</v>
      </c>
      <c r="E7" s="17"/>
      <c r="F7" s="17"/>
      <c r="G7" s="26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506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4" t="s">
        <v>424</v>
      </c>
      <c r="F14" s="36"/>
      <c r="G14" s="36"/>
      <c r="H14" s="36"/>
      <c r="I14" s="36"/>
      <c r="J14" s="36"/>
      <c r="K14" s="36"/>
      <c r="L14" s="37"/>
      <c r="M14" s="69">
        <v>95.37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95.37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47.2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3" max="3" width="15.140625" customWidth="1"/>
    <col min="4" max="4" width="11.42578125" customWidth="1"/>
    <col min="5" max="5" width="26.140625" customWidth="1"/>
    <col min="6" max="6" width="31.140625" customWidth="1"/>
    <col min="7" max="7" width="10.140625" customWidth="1"/>
    <col min="8" max="8" width="14" bestFit="1" customWidth="1"/>
    <col min="9" max="9" width="9.7109375" bestFit="1" customWidth="1"/>
    <col min="10" max="10" width="13.285156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4" customHeight="1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27</v>
      </c>
      <c r="E7" s="17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507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7"/>
      <c r="M14" s="36"/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0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7109375" customWidth="1"/>
    <col min="3" max="3" width="12" customWidth="1"/>
    <col min="5" max="5" width="21.7109375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28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2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20.2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43" t="s">
        <v>95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423</v>
      </c>
      <c r="C15" s="36"/>
      <c r="D15" s="36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SUM(L14)</f>
        <v>612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15.140625" customWidth="1"/>
    <col min="4" max="4" width="10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A6" s="14"/>
      <c r="B6" s="137"/>
      <c r="C6" s="137"/>
      <c r="D6" s="137"/>
      <c r="E6" s="14"/>
      <c r="F6" s="14"/>
      <c r="G6" s="14"/>
      <c r="H6" s="14"/>
      <c r="I6" s="14"/>
      <c r="J6" s="14"/>
      <c r="K6" s="14"/>
      <c r="L6" s="14"/>
      <c r="M6" s="14"/>
    </row>
    <row r="7" spans="1:13" ht="26.25" customHeight="1">
      <c r="A7" s="14"/>
      <c r="B7" s="15" t="s">
        <v>0</v>
      </c>
      <c r="C7" s="15"/>
      <c r="D7" s="16" t="s">
        <v>29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>
      <c r="A9" s="14"/>
      <c r="B9" s="20"/>
      <c r="C9" s="20"/>
      <c r="D9" s="18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8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4" t="s">
        <v>424</v>
      </c>
      <c r="F14" s="36"/>
      <c r="G14" s="36"/>
      <c r="H14" s="36"/>
      <c r="I14" s="36"/>
      <c r="J14" s="36"/>
      <c r="K14" s="36"/>
      <c r="L14" s="37"/>
      <c r="M14" s="69">
        <v>118.01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118.01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zoomScaleSheetLayoutView="80" workbookViewId="0">
      <selection activeCell="O42" sqref="O42"/>
    </sheetView>
  </sheetViews>
  <sheetFormatPr defaultRowHeight="1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6.5">
      <c r="B6" s="1"/>
    </row>
    <row r="7" spans="1:13" ht="26.25" customHeight="1">
      <c r="A7" s="14"/>
      <c r="B7" s="15" t="s">
        <v>0</v>
      </c>
      <c r="C7" s="15"/>
      <c r="D7" s="16" t="s">
        <v>4</v>
      </c>
      <c r="E7" s="17"/>
      <c r="F7" s="18"/>
      <c r="G7" s="18"/>
      <c r="H7" s="19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</v>
      </c>
      <c r="E8" s="22"/>
      <c r="F8" s="18"/>
      <c r="G8" s="18"/>
      <c r="H8" s="19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18"/>
      <c r="H9" s="19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8"/>
      <c r="G10" s="18"/>
      <c r="H10" s="19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96">
        <v>41791</v>
      </c>
      <c r="C14" s="97"/>
      <c r="D14" s="97"/>
      <c r="E14" s="98" t="s">
        <v>96</v>
      </c>
      <c r="F14" s="99"/>
      <c r="G14" s="99"/>
      <c r="H14" s="99"/>
      <c r="I14" s="99"/>
      <c r="J14" s="99"/>
      <c r="K14" s="99"/>
      <c r="L14" s="100">
        <v>612</v>
      </c>
      <c r="M14" s="99"/>
    </row>
    <row r="15" spans="1:13" ht="30.75">
      <c r="B15" s="96">
        <v>41894</v>
      </c>
      <c r="C15" s="97"/>
      <c r="D15" s="97"/>
      <c r="E15" s="98" t="s">
        <v>227</v>
      </c>
      <c r="F15" s="99" t="s">
        <v>99</v>
      </c>
      <c r="G15" s="99"/>
      <c r="H15" s="99"/>
      <c r="I15" s="99"/>
      <c r="J15" s="99"/>
      <c r="K15" s="99"/>
      <c r="L15" s="100">
        <v>15</v>
      </c>
      <c r="M15" s="99"/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SUM(L14:L15)</f>
        <v>627</v>
      </c>
      <c r="M16" s="37">
        <f>SUM(M14:M14)</f>
        <v>0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45.75">
      <c r="B25" s="59">
        <v>41812</v>
      </c>
      <c r="C25" s="36"/>
      <c r="D25" s="36"/>
      <c r="E25" s="35" t="s">
        <v>228</v>
      </c>
      <c r="F25" s="35" t="s">
        <v>229</v>
      </c>
      <c r="G25" s="36"/>
      <c r="H25" s="36"/>
      <c r="I25" s="36"/>
      <c r="J25" s="36"/>
      <c r="K25" s="69"/>
      <c r="L25" s="71" t="s">
        <v>230</v>
      </c>
      <c r="M25" s="101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SUM(14.65+13.1)</f>
        <v>27.75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3"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32"/>
  <sheetViews>
    <sheetView showGridLines="0" tabSelected="1" topLeftCell="A11" zoomScale="74" zoomScaleNormal="74" workbookViewId="0">
      <selection activeCell="O42" sqref="O42"/>
    </sheetView>
  </sheetViews>
  <sheetFormatPr defaultRowHeight="15"/>
  <cols>
    <col min="2" max="2" width="16.5703125" customWidth="1"/>
    <col min="3" max="3" width="12.140625" customWidth="1"/>
    <col min="5" max="5" width="24.42578125" customWidth="1"/>
    <col min="6" max="6" width="30.140625" customWidth="1"/>
    <col min="7" max="7" width="9.42578125" customWidth="1"/>
    <col min="8" max="8" width="14" bestFit="1" customWidth="1"/>
    <col min="9" max="9" width="9.7109375" bestFit="1" customWidth="1"/>
    <col min="10" max="10" width="12.710937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30</v>
      </c>
      <c r="E7" s="17"/>
      <c r="F7" s="20"/>
      <c r="G7" s="18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417</v>
      </c>
      <c r="E8" s="22"/>
      <c r="F8" s="22"/>
      <c r="G8" s="18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14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14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64">
        <v>41814</v>
      </c>
      <c r="C14" s="36"/>
      <c r="D14" s="36"/>
      <c r="E14" s="35" t="s">
        <v>121</v>
      </c>
      <c r="F14" s="36"/>
      <c r="G14" s="36"/>
      <c r="H14" s="36"/>
      <c r="I14" s="65"/>
      <c r="J14" s="36"/>
      <c r="K14" s="36"/>
      <c r="L14" s="55">
        <v>30</v>
      </c>
      <c r="M14" s="36"/>
    </row>
    <row r="15" spans="1:13" ht="30.75">
      <c r="B15" s="64">
        <v>41948</v>
      </c>
      <c r="C15" s="36"/>
      <c r="D15" s="36"/>
      <c r="E15" s="35" t="s">
        <v>121</v>
      </c>
      <c r="F15" s="36"/>
      <c r="G15" s="36"/>
      <c r="H15" s="36"/>
      <c r="I15" s="34"/>
      <c r="J15" s="36"/>
      <c r="K15" s="36"/>
      <c r="L15" s="55">
        <v>30</v>
      </c>
      <c r="M15" s="36"/>
    </row>
    <row r="16" spans="1:13" ht="30" customHeight="1">
      <c r="B16" s="64" t="s">
        <v>423</v>
      </c>
      <c r="C16" s="36"/>
      <c r="D16" s="36"/>
      <c r="E16" s="114" t="s">
        <v>424</v>
      </c>
      <c r="F16" s="36"/>
      <c r="G16" s="36"/>
      <c r="H16" s="36"/>
      <c r="I16" s="36"/>
      <c r="J16" s="36"/>
      <c r="K16" s="36"/>
      <c r="L16" s="55"/>
      <c r="M16" s="69">
        <v>99.78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SUM(G14:G14)</f>
        <v>0</v>
      </c>
      <c r="H17" s="36">
        <v>0</v>
      </c>
      <c r="I17" s="36">
        <v>0</v>
      </c>
      <c r="J17" s="36">
        <v>0</v>
      </c>
      <c r="K17" s="37">
        <v>0</v>
      </c>
      <c r="L17" s="37">
        <f>SUM(L14:L15)</f>
        <v>60</v>
      </c>
      <c r="M17" s="37">
        <f>SUM(M14:M16)</f>
        <v>99.78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1" t="s">
        <v>93</v>
      </c>
      <c r="C23" s="41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15.75">
      <c r="B24" s="40"/>
      <c r="C24" s="40"/>
      <c r="D24" s="40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47.25">
      <c r="B25" s="138" t="s">
        <v>77</v>
      </c>
      <c r="C25" s="138"/>
      <c r="D25" s="138"/>
      <c r="E25" s="29" t="s">
        <v>78</v>
      </c>
      <c r="F25" s="29" t="s">
        <v>79</v>
      </c>
      <c r="G25" s="29" t="s">
        <v>80</v>
      </c>
      <c r="H25" s="29" t="s">
        <v>81</v>
      </c>
      <c r="I25" s="29" t="s">
        <v>82</v>
      </c>
      <c r="J25" s="29" t="s">
        <v>83</v>
      </c>
      <c r="K25" s="29" t="s">
        <v>84</v>
      </c>
      <c r="L25" s="29" t="s">
        <v>85</v>
      </c>
      <c r="M25" s="29" t="s">
        <v>86</v>
      </c>
    </row>
    <row r="26" spans="2:13" ht="47.25">
      <c r="B26" s="30" t="s">
        <v>87</v>
      </c>
      <c r="C26" s="31" t="s">
        <v>88</v>
      </c>
      <c r="D26" s="31" t="s">
        <v>89</v>
      </c>
      <c r="E26" s="32"/>
      <c r="F26" s="32"/>
      <c r="G26" s="32"/>
      <c r="H26" s="32"/>
      <c r="I26" s="32"/>
      <c r="J26" s="32"/>
      <c r="K26" s="32"/>
      <c r="L26" s="32"/>
      <c r="M26" s="32"/>
    </row>
    <row r="27" spans="2:13" ht="33.75" customHeight="1">
      <c r="B27" s="64">
        <v>41745</v>
      </c>
      <c r="C27" s="36"/>
      <c r="D27" s="36"/>
      <c r="E27" s="35" t="s">
        <v>122</v>
      </c>
      <c r="F27" s="36" t="s">
        <v>119</v>
      </c>
      <c r="G27" s="36"/>
      <c r="H27" s="36"/>
      <c r="I27" s="36"/>
      <c r="J27" s="36"/>
      <c r="K27" s="36"/>
      <c r="L27" s="55">
        <v>12.5</v>
      </c>
      <c r="M27" s="36"/>
    </row>
    <row r="28" spans="2:13" ht="63.75" customHeight="1">
      <c r="B28" s="64">
        <v>41752</v>
      </c>
      <c r="C28" s="36"/>
      <c r="D28" s="36"/>
      <c r="E28" s="35" t="s">
        <v>123</v>
      </c>
      <c r="F28" s="36" t="s">
        <v>119</v>
      </c>
      <c r="G28" s="36"/>
      <c r="H28" s="36"/>
      <c r="I28" s="36"/>
      <c r="J28" s="36"/>
      <c r="K28" s="36"/>
      <c r="L28" s="55">
        <v>22.5</v>
      </c>
      <c r="M28" s="36"/>
    </row>
    <row r="29" spans="2:13" ht="66.75" customHeight="1">
      <c r="B29" s="66" t="s">
        <v>124</v>
      </c>
      <c r="C29" s="36"/>
      <c r="D29" s="36"/>
      <c r="E29" s="35" t="s">
        <v>125</v>
      </c>
      <c r="F29" s="35" t="s">
        <v>126</v>
      </c>
      <c r="G29" s="36"/>
      <c r="H29" s="36"/>
      <c r="I29" s="36"/>
      <c r="J29" s="36"/>
      <c r="K29" s="67" t="s">
        <v>127</v>
      </c>
      <c r="L29" s="68" t="s">
        <v>128</v>
      </c>
      <c r="M29" s="36"/>
    </row>
    <row r="30" spans="2:13" ht="30" customHeight="1">
      <c r="B30" s="38"/>
      <c r="C30" s="38"/>
      <c r="D30" s="38"/>
      <c r="E30" s="32"/>
      <c r="F30" s="32" t="s">
        <v>90</v>
      </c>
      <c r="G30" s="36">
        <f>SUM(G27:G27)</f>
        <v>0</v>
      </c>
      <c r="H30" s="36">
        <f>SUM(H27:H27)</f>
        <v>0</v>
      </c>
      <c r="I30" s="36">
        <f>SUM(I27:I27)</f>
        <v>0</v>
      </c>
      <c r="J30" s="36">
        <f>SUM(J27:J27)</f>
        <v>0</v>
      </c>
      <c r="K30" s="37">
        <v>150</v>
      </c>
      <c r="L30" s="37">
        <f>SUM(12.5+22.5+148.97)</f>
        <v>183.97</v>
      </c>
      <c r="M30" s="37">
        <f>SUM(M27:M27)</f>
        <v>0</v>
      </c>
    </row>
    <row r="31" spans="2:13" ht="30" customHeight="1">
      <c r="B31" s="38"/>
      <c r="C31" s="38"/>
      <c r="D31" s="38"/>
      <c r="E31" s="32"/>
      <c r="F31" s="32" t="s">
        <v>91</v>
      </c>
      <c r="G31" s="37">
        <v>0.45</v>
      </c>
      <c r="H31" s="37">
        <v>0.24</v>
      </c>
      <c r="I31" s="37">
        <v>0.2</v>
      </c>
      <c r="J31" s="37">
        <v>0.05</v>
      </c>
      <c r="K31" s="39"/>
      <c r="L31" s="39"/>
      <c r="M31" s="39"/>
    </row>
    <row r="32" spans="2:13" ht="30" customHeight="1">
      <c r="B32" s="38"/>
      <c r="C32" s="38"/>
      <c r="D32" s="38"/>
      <c r="E32" s="32"/>
      <c r="F32" s="32" t="s">
        <v>92</v>
      </c>
      <c r="G32" s="37">
        <f>G30*G31</f>
        <v>0</v>
      </c>
      <c r="H32" s="37">
        <f>H30*H31</f>
        <v>0</v>
      </c>
      <c r="I32" s="37">
        <f>I30*I31</f>
        <v>0</v>
      </c>
      <c r="J32" s="37">
        <f>J30*J31</f>
        <v>0</v>
      </c>
      <c r="K32" s="39"/>
      <c r="L32" s="39"/>
      <c r="M32" s="39"/>
    </row>
  </sheetData>
  <mergeCells count="4">
    <mergeCell ref="B6:D6"/>
    <mergeCell ref="B5:D5"/>
    <mergeCell ref="B12:D12"/>
    <mergeCell ref="B25:D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22" max="16383" man="1"/>
  </rowBreaks>
  <colBreaks count="1" manualBreakCount="1">
    <brk id="15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8"/>
  <sheetViews>
    <sheetView showGridLines="0" tabSelected="1" topLeftCell="B67" zoomScale="75" zoomScaleNormal="75" workbookViewId="0">
      <selection activeCell="O42" sqref="O42"/>
    </sheetView>
  </sheetViews>
  <sheetFormatPr defaultRowHeight="15"/>
  <cols>
    <col min="2" max="2" width="16.42578125" customWidth="1"/>
    <col min="3" max="3" width="12.5703125" customWidth="1"/>
    <col min="5" max="5" width="38.5703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bestFit="1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1.75" customHeight="1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31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418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2"/>
      <c r="E10" s="14"/>
      <c r="F10" s="14"/>
      <c r="G10" s="14"/>
      <c r="H10" s="14"/>
      <c r="I10" s="14"/>
      <c r="J10" s="14"/>
      <c r="K10" s="14"/>
      <c r="L10" s="14"/>
      <c r="M10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59">
        <v>41704</v>
      </c>
      <c r="C14" s="36"/>
      <c r="D14" s="36"/>
      <c r="E14" s="75" t="s">
        <v>343</v>
      </c>
      <c r="F14" s="36" t="s">
        <v>344</v>
      </c>
      <c r="G14" s="36">
        <v>10</v>
      </c>
      <c r="H14" s="36"/>
      <c r="I14" s="36"/>
      <c r="J14" s="36"/>
      <c r="K14" s="36"/>
      <c r="L14" s="37"/>
      <c r="M14" s="36"/>
    </row>
    <row r="15" spans="1:13" ht="30" customHeight="1">
      <c r="B15" s="59">
        <v>41716</v>
      </c>
      <c r="C15" s="36"/>
      <c r="D15" s="36"/>
      <c r="E15" s="75" t="s">
        <v>345</v>
      </c>
      <c r="F15" s="75" t="s">
        <v>346</v>
      </c>
      <c r="G15" s="36">
        <v>23</v>
      </c>
      <c r="H15" s="36"/>
      <c r="I15" s="36"/>
      <c r="J15" s="36"/>
      <c r="K15" s="36"/>
      <c r="L15" s="37"/>
      <c r="M15" s="36"/>
    </row>
    <row r="16" spans="1:13" ht="30" customHeight="1">
      <c r="B16" s="59">
        <v>41717</v>
      </c>
      <c r="C16" s="36"/>
      <c r="D16" s="36"/>
      <c r="E16" s="75" t="s">
        <v>347</v>
      </c>
      <c r="F16" s="36" t="s">
        <v>348</v>
      </c>
      <c r="G16" s="36">
        <v>13</v>
      </c>
      <c r="H16" s="36"/>
      <c r="I16" s="36"/>
      <c r="J16" s="36"/>
      <c r="K16" s="36"/>
      <c r="L16" s="37"/>
      <c r="M16" s="36"/>
    </row>
    <row r="17" spans="2:13" ht="30" customHeight="1">
      <c r="B17" s="59">
        <v>41722</v>
      </c>
      <c r="C17" s="36"/>
      <c r="D17" s="36"/>
      <c r="E17" s="75" t="s">
        <v>349</v>
      </c>
      <c r="F17" s="54" t="s">
        <v>350</v>
      </c>
      <c r="G17" s="36">
        <v>8</v>
      </c>
      <c r="H17" s="36"/>
      <c r="I17" s="36"/>
      <c r="J17" s="36"/>
      <c r="K17" s="36"/>
      <c r="L17" s="37"/>
      <c r="M17" s="36"/>
    </row>
    <row r="18" spans="2:13" ht="30" customHeight="1">
      <c r="B18" s="59">
        <v>41723</v>
      </c>
      <c r="C18" s="36"/>
      <c r="D18" s="36"/>
      <c r="E18" s="75" t="s">
        <v>351</v>
      </c>
      <c r="F18" s="99" t="s">
        <v>352</v>
      </c>
      <c r="G18" s="36">
        <v>8</v>
      </c>
      <c r="H18" s="36"/>
      <c r="I18" s="36"/>
      <c r="J18" s="36"/>
      <c r="K18" s="36"/>
      <c r="L18" s="37"/>
      <c r="M18" s="36"/>
    </row>
    <row r="19" spans="2:13" ht="30" customHeight="1">
      <c r="B19" s="59">
        <v>41726</v>
      </c>
      <c r="C19" s="36"/>
      <c r="D19" s="36"/>
      <c r="E19" s="75" t="s">
        <v>353</v>
      </c>
      <c r="F19" s="99" t="s">
        <v>354</v>
      </c>
      <c r="G19" s="36">
        <v>2</v>
      </c>
      <c r="H19" s="36"/>
      <c r="I19" s="36"/>
      <c r="J19" s="36"/>
      <c r="K19" s="36"/>
      <c r="L19" s="37"/>
      <c r="M19" s="36"/>
    </row>
    <row r="20" spans="2:13" ht="30" customHeight="1">
      <c r="B20" s="59">
        <v>41729</v>
      </c>
      <c r="C20" s="36"/>
      <c r="D20" s="36"/>
      <c r="E20" s="75" t="s">
        <v>355</v>
      </c>
      <c r="F20" s="36" t="s">
        <v>356</v>
      </c>
      <c r="G20" s="36">
        <v>11</v>
      </c>
      <c r="H20" s="36"/>
      <c r="I20" s="36"/>
      <c r="J20" s="36"/>
      <c r="K20" s="36"/>
      <c r="L20" s="37"/>
      <c r="M20" s="36"/>
    </row>
    <row r="21" spans="2:13" ht="30" customHeight="1">
      <c r="B21" s="59">
        <v>41730</v>
      </c>
      <c r="C21" s="36"/>
      <c r="D21" s="36"/>
      <c r="E21" s="53" t="s">
        <v>357</v>
      </c>
      <c r="F21" s="36" t="s">
        <v>358</v>
      </c>
      <c r="G21" s="36">
        <v>13</v>
      </c>
      <c r="H21" s="36"/>
      <c r="I21" s="36"/>
      <c r="J21" s="36"/>
      <c r="K21" s="36"/>
      <c r="L21" s="37"/>
      <c r="M21" s="36"/>
    </row>
    <row r="22" spans="2:13" ht="30" customHeight="1">
      <c r="B22" s="59">
        <v>41733</v>
      </c>
      <c r="C22" s="36"/>
      <c r="D22" s="36"/>
      <c r="E22" s="75" t="s">
        <v>359</v>
      </c>
      <c r="F22" s="36" t="s">
        <v>360</v>
      </c>
      <c r="G22" s="36">
        <v>14</v>
      </c>
      <c r="H22" s="36"/>
      <c r="I22" s="36"/>
      <c r="J22" s="36"/>
      <c r="K22" s="36"/>
      <c r="L22" s="37"/>
      <c r="M22" s="36"/>
    </row>
    <row r="23" spans="2:13" ht="30.75">
      <c r="B23" s="59">
        <v>41736</v>
      </c>
      <c r="C23" s="36"/>
      <c r="D23" s="36"/>
      <c r="E23" s="75" t="s">
        <v>361</v>
      </c>
      <c r="F23" s="75" t="s">
        <v>362</v>
      </c>
      <c r="G23" s="36">
        <v>22</v>
      </c>
      <c r="H23" s="36"/>
      <c r="I23" s="36"/>
      <c r="J23" s="36"/>
      <c r="K23" s="36"/>
      <c r="L23" s="37"/>
      <c r="M23" s="36"/>
    </row>
    <row r="24" spans="2:13" ht="30" customHeight="1">
      <c r="B24" s="59">
        <v>41738</v>
      </c>
      <c r="C24" s="36"/>
      <c r="D24" s="36"/>
      <c r="E24" s="75" t="s">
        <v>163</v>
      </c>
      <c r="F24" s="36" t="s">
        <v>360</v>
      </c>
      <c r="G24" s="36">
        <v>15</v>
      </c>
      <c r="H24" s="36"/>
      <c r="I24" s="36"/>
      <c r="J24" s="36"/>
      <c r="K24" s="36"/>
      <c r="L24" s="37"/>
      <c r="M24" s="36"/>
    </row>
    <row r="25" spans="2:13" ht="30" customHeight="1">
      <c r="B25" s="59">
        <v>41751</v>
      </c>
      <c r="C25" s="36"/>
      <c r="D25" s="36"/>
      <c r="E25" s="75" t="s">
        <v>163</v>
      </c>
      <c r="F25" s="36" t="s">
        <v>360</v>
      </c>
      <c r="G25" s="36">
        <v>15</v>
      </c>
      <c r="H25" s="36"/>
      <c r="I25" s="36"/>
      <c r="J25" s="36"/>
      <c r="K25" s="36"/>
      <c r="L25" s="37"/>
      <c r="M25" s="36"/>
    </row>
    <row r="26" spans="2:13" ht="30" customHeight="1">
      <c r="B26" s="59">
        <v>41753</v>
      </c>
      <c r="C26" s="36"/>
      <c r="D26" s="36"/>
      <c r="E26" s="75" t="s">
        <v>363</v>
      </c>
      <c r="F26" s="36" t="s">
        <v>364</v>
      </c>
      <c r="G26" s="36">
        <v>9</v>
      </c>
      <c r="H26" s="36"/>
      <c r="I26" s="36"/>
      <c r="J26" s="36"/>
      <c r="K26" s="36"/>
      <c r="L26" s="37"/>
      <c r="M26" s="36"/>
    </row>
    <row r="27" spans="2:13" ht="30" customHeight="1">
      <c r="B27" s="59">
        <v>41754</v>
      </c>
      <c r="C27" s="36"/>
      <c r="D27" s="36"/>
      <c r="E27" s="75" t="s">
        <v>365</v>
      </c>
      <c r="F27" s="36" t="s">
        <v>366</v>
      </c>
      <c r="G27" s="36"/>
      <c r="H27" s="36"/>
      <c r="I27" s="36"/>
      <c r="J27" s="36"/>
      <c r="K27" s="36"/>
      <c r="L27" s="37"/>
      <c r="M27" s="37">
        <v>99</v>
      </c>
    </row>
    <row r="28" spans="2:13" ht="30" customHeight="1">
      <c r="B28" s="59">
        <v>41757</v>
      </c>
      <c r="C28" s="36"/>
      <c r="D28" s="36"/>
      <c r="E28" s="75" t="s">
        <v>367</v>
      </c>
      <c r="F28" s="36" t="s">
        <v>360</v>
      </c>
      <c r="G28" s="36">
        <v>13</v>
      </c>
      <c r="H28" s="36"/>
      <c r="I28" s="36"/>
      <c r="J28" s="36"/>
      <c r="K28" s="36"/>
      <c r="L28" s="37"/>
      <c r="M28" s="36"/>
    </row>
    <row r="29" spans="2:13" ht="30" customHeight="1">
      <c r="B29" s="59">
        <v>41766</v>
      </c>
      <c r="C29" s="36"/>
      <c r="D29" s="36"/>
      <c r="E29" s="75" t="s">
        <v>368</v>
      </c>
      <c r="F29" s="36" t="s">
        <v>369</v>
      </c>
      <c r="G29" s="36">
        <v>7</v>
      </c>
      <c r="H29" s="36"/>
      <c r="I29" s="36"/>
      <c r="J29" s="36"/>
      <c r="K29" s="36"/>
      <c r="L29" s="37"/>
      <c r="M29" s="36"/>
    </row>
    <row r="30" spans="2:13" ht="30.75">
      <c r="B30" s="59">
        <v>41771</v>
      </c>
      <c r="C30" s="36"/>
      <c r="D30" s="36"/>
      <c r="E30" s="75" t="s">
        <v>370</v>
      </c>
      <c r="F30" s="75" t="s">
        <v>371</v>
      </c>
      <c r="G30" s="36">
        <v>14</v>
      </c>
      <c r="H30" s="36"/>
      <c r="I30" s="36"/>
      <c r="J30" s="36"/>
      <c r="K30" s="36"/>
      <c r="L30" s="37"/>
      <c r="M30" s="36"/>
    </row>
    <row r="31" spans="2:13" ht="30.75">
      <c r="B31" s="59">
        <v>41773</v>
      </c>
      <c r="C31" s="36"/>
      <c r="D31" s="36"/>
      <c r="E31" s="75" t="s">
        <v>370</v>
      </c>
      <c r="F31" s="75" t="s">
        <v>372</v>
      </c>
      <c r="G31" s="36">
        <v>16</v>
      </c>
      <c r="H31" s="36"/>
      <c r="I31" s="36"/>
      <c r="J31" s="36"/>
      <c r="K31" s="36"/>
      <c r="L31" s="37"/>
      <c r="M31" s="36"/>
    </row>
    <row r="32" spans="2:13" ht="30.75">
      <c r="B32" s="59">
        <v>41787</v>
      </c>
      <c r="C32" s="36"/>
      <c r="D32" s="36"/>
      <c r="E32" s="75" t="s">
        <v>373</v>
      </c>
      <c r="F32" s="75" t="s">
        <v>374</v>
      </c>
      <c r="G32" s="36">
        <v>10</v>
      </c>
      <c r="H32" s="36"/>
      <c r="I32" s="36"/>
      <c r="J32" s="36"/>
      <c r="K32" s="36"/>
      <c r="L32" s="37"/>
      <c r="M32" s="36"/>
    </row>
    <row r="33" spans="2:13" ht="30.75">
      <c r="B33" s="59">
        <v>41792</v>
      </c>
      <c r="C33" s="36"/>
      <c r="D33" s="36"/>
      <c r="E33" s="75" t="s">
        <v>375</v>
      </c>
      <c r="F33" s="75" t="s">
        <v>376</v>
      </c>
      <c r="G33" s="36">
        <v>11</v>
      </c>
      <c r="H33" s="36"/>
      <c r="I33" s="36"/>
      <c r="J33" s="36"/>
      <c r="K33" s="36"/>
      <c r="L33" s="37"/>
      <c r="M33" s="36"/>
    </row>
    <row r="34" spans="2:13" ht="30" customHeight="1">
      <c r="B34" s="59">
        <v>41793</v>
      </c>
      <c r="C34" s="36"/>
      <c r="D34" s="36"/>
      <c r="E34" s="75" t="s">
        <v>377</v>
      </c>
      <c r="F34" s="75" t="s">
        <v>350</v>
      </c>
      <c r="G34" s="36">
        <v>8</v>
      </c>
      <c r="H34" s="36"/>
      <c r="I34" s="36"/>
      <c r="J34" s="36"/>
      <c r="K34" s="36"/>
      <c r="L34" s="37"/>
      <c r="M34" s="36"/>
    </row>
    <row r="35" spans="2:13" ht="30" customHeight="1">
      <c r="B35" s="59">
        <v>41801</v>
      </c>
      <c r="C35" s="36"/>
      <c r="D35" s="36"/>
      <c r="E35" s="75" t="s">
        <v>378</v>
      </c>
      <c r="F35" s="75" t="s">
        <v>379</v>
      </c>
      <c r="G35" s="36">
        <v>14</v>
      </c>
      <c r="H35" s="36"/>
      <c r="I35" s="36"/>
      <c r="J35" s="36"/>
      <c r="K35" s="36"/>
      <c r="L35" s="37"/>
      <c r="M35" s="36"/>
    </row>
    <row r="36" spans="2:13" ht="30" customHeight="1">
      <c r="B36" s="59">
        <v>41814</v>
      </c>
      <c r="C36" s="36"/>
      <c r="D36" s="36"/>
      <c r="E36" s="75" t="s">
        <v>368</v>
      </c>
      <c r="F36" s="75" t="s">
        <v>380</v>
      </c>
      <c r="G36" s="36">
        <v>8</v>
      </c>
      <c r="H36" s="36"/>
      <c r="I36" s="36"/>
      <c r="J36" s="36"/>
      <c r="K36" s="36"/>
      <c r="L36" s="37"/>
      <c r="M36" s="36"/>
    </row>
    <row r="37" spans="2:13" ht="30" customHeight="1">
      <c r="B37" s="59">
        <v>41816</v>
      </c>
      <c r="C37" s="36"/>
      <c r="D37" s="36"/>
      <c r="E37" s="75" t="s">
        <v>381</v>
      </c>
      <c r="F37" s="75" t="s">
        <v>369</v>
      </c>
      <c r="G37" s="36">
        <v>14</v>
      </c>
      <c r="H37" s="36"/>
      <c r="I37" s="36"/>
      <c r="J37" s="36"/>
      <c r="K37" s="36"/>
      <c r="L37" s="37"/>
      <c r="M37" s="36"/>
    </row>
    <row r="38" spans="2:13" ht="30" customHeight="1">
      <c r="B38" s="59">
        <v>41855</v>
      </c>
      <c r="C38" s="36"/>
      <c r="D38" s="36"/>
      <c r="E38" s="75" t="s">
        <v>106</v>
      </c>
      <c r="F38" s="75" t="s">
        <v>380</v>
      </c>
      <c r="G38" s="36">
        <v>8</v>
      </c>
      <c r="H38" s="36"/>
      <c r="I38" s="36"/>
      <c r="J38" s="36"/>
      <c r="K38" s="36"/>
      <c r="L38" s="37"/>
      <c r="M38" s="36"/>
    </row>
    <row r="39" spans="2:13" ht="30" customHeight="1">
      <c r="B39" s="59">
        <v>41856</v>
      </c>
      <c r="C39" s="36"/>
      <c r="D39" s="36"/>
      <c r="E39" s="75" t="s">
        <v>368</v>
      </c>
      <c r="F39" s="75" t="s">
        <v>382</v>
      </c>
      <c r="G39" s="36">
        <v>8</v>
      </c>
      <c r="H39" s="36"/>
      <c r="I39" s="36"/>
      <c r="J39" s="36"/>
      <c r="K39" s="36"/>
      <c r="L39" s="37"/>
      <c r="M39" s="36"/>
    </row>
    <row r="40" spans="2:13" ht="30" customHeight="1">
      <c r="B40" s="59">
        <v>41857</v>
      </c>
      <c r="C40" s="36"/>
      <c r="D40" s="36"/>
      <c r="E40" s="75" t="s">
        <v>238</v>
      </c>
      <c r="F40" s="75" t="s">
        <v>360</v>
      </c>
      <c r="G40" s="36">
        <v>14</v>
      </c>
      <c r="H40" s="36"/>
      <c r="I40" s="36"/>
      <c r="J40" s="36"/>
      <c r="K40" s="36"/>
      <c r="L40" s="37"/>
      <c r="M40" s="36"/>
    </row>
    <row r="41" spans="2:13" ht="30" customHeight="1">
      <c r="B41" s="59">
        <v>41858</v>
      </c>
      <c r="C41" s="36"/>
      <c r="D41" s="36"/>
      <c r="E41" s="75" t="s">
        <v>383</v>
      </c>
      <c r="F41" s="75" t="s">
        <v>369</v>
      </c>
      <c r="G41" s="36">
        <v>12</v>
      </c>
      <c r="H41" s="36"/>
      <c r="I41" s="36"/>
      <c r="J41" s="36"/>
      <c r="K41" s="36"/>
      <c r="L41" s="37"/>
      <c r="M41" s="36"/>
    </row>
    <row r="42" spans="2:13" ht="30" customHeight="1">
      <c r="B42" s="59">
        <v>41862</v>
      </c>
      <c r="C42" s="36"/>
      <c r="D42" s="36"/>
      <c r="E42" s="75" t="s">
        <v>106</v>
      </c>
      <c r="F42" s="75" t="s">
        <v>384</v>
      </c>
      <c r="G42" s="36">
        <v>13</v>
      </c>
      <c r="H42" s="36"/>
      <c r="I42" s="36"/>
      <c r="J42" s="36"/>
      <c r="K42" s="36"/>
      <c r="L42" s="37"/>
      <c r="M42" s="36"/>
    </row>
    <row r="43" spans="2:13" ht="30" customHeight="1">
      <c r="B43" s="59">
        <v>41878</v>
      </c>
      <c r="C43" s="36"/>
      <c r="D43" s="36"/>
      <c r="E43" s="75" t="s">
        <v>385</v>
      </c>
      <c r="F43" s="75" t="s">
        <v>374</v>
      </c>
      <c r="G43" s="36">
        <v>14</v>
      </c>
      <c r="H43" s="36"/>
      <c r="I43" s="36"/>
      <c r="J43" s="36"/>
      <c r="K43" s="36"/>
      <c r="L43" s="37"/>
      <c r="M43" s="36"/>
    </row>
    <row r="44" spans="2:13" ht="45.75">
      <c r="B44" s="59">
        <v>41877</v>
      </c>
      <c r="C44" s="36"/>
      <c r="D44" s="36"/>
      <c r="E44" s="75" t="s">
        <v>386</v>
      </c>
      <c r="F44" s="75" t="s">
        <v>387</v>
      </c>
      <c r="G44" s="36">
        <v>11</v>
      </c>
      <c r="H44" s="36"/>
      <c r="I44" s="36"/>
      <c r="J44" s="36"/>
      <c r="K44" s="36"/>
      <c r="L44" s="37"/>
      <c r="M44" s="36"/>
    </row>
    <row r="45" spans="2:13" ht="30.75">
      <c r="B45" s="59">
        <v>41884</v>
      </c>
      <c r="C45" s="36"/>
      <c r="D45" s="36"/>
      <c r="E45" s="75" t="s">
        <v>106</v>
      </c>
      <c r="F45" s="75" t="s">
        <v>388</v>
      </c>
      <c r="G45" s="36">
        <v>14</v>
      </c>
      <c r="H45" s="36"/>
      <c r="I45" s="36"/>
      <c r="J45" s="36"/>
      <c r="K45" s="36"/>
      <c r="L45" s="37"/>
      <c r="M45" s="36"/>
    </row>
    <row r="46" spans="2:13" ht="30" customHeight="1">
      <c r="B46" s="59">
        <v>41891</v>
      </c>
      <c r="C46" s="36"/>
      <c r="D46" s="36"/>
      <c r="E46" s="75" t="s">
        <v>389</v>
      </c>
      <c r="F46" s="75" t="s">
        <v>348</v>
      </c>
      <c r="G46" s="36">
        <v>17</v>
      </c>
      <c r="H46" s="36"/>
      <c r="I46" s="36"/>
      <c r="J46" s="36"/>
      <c r="K46" s="36"/>
      <c r="L46" s="37"/>
      <c r="M46" s="36"/>
    </row>
    <row r="47" spans="2:13" ht="30" customHeight="1">
      <c r="B47" s="59">
        <v>41899</v>
      </c>
      <c r="C47" s="36"/>
      <c r="D47" s="36"/>
      <c r="E47" s="75" t="s">
        <v>368</v>
      </c>
      <c r="F47" s="75" t="s">
        <v>390</v>
      </c>
      <c r="G47" s="36">
        <v>7</v>
      </c>
      <c r="H47" s="36"/>
      <c r="I47" s="36"/>
      <c r="J47" s="36"/>
      <c r="K47" s="36"/>
      <c r="L47" s="37"/>
      <c r="M47" s="36"/>
    </row>
    <row r="48" spans="2:13" ht="30" customHeight="1">
      <c r="B48" s="59">
        <v>41904</v>
      </c>
      <c r="C48" s="36"/>
      <c r="D48" s="36"/>
      <c r="E48" s="75" t="s">
        <v>391</v>
      </c>
      <c r="F48" s="75" t="s">
        <v>356</v>
      </c>
      <c r="G48" s="36">
        <v>11</v>
      </c>
      <c r="H48" s="36"/>
      <c r="I48" s="36"/>
      <c r="J48" s="36"/>
      <c r="K48" s="36"/>
      <c r="L48" s="37"/>
      <c r="M48" s="36"/>
    </row>
    <row r="49" spans="2:13" ht="30" customHeight="1">
      <c r="B49" s="59">
        <v>41906</v>
      </c>
      <c r="C49" s="36"/>
      <c r="D49" s="36"/>
      <c r="E49" s="75" t="s">
        <v>163</v>
      </c>
      <c r="F49" s="75" t="s">
        <v>392</v>
      </c>
      <c r="G49" s="36">
        <v>7</v>
      </c>
      <c r="H49" s="36"/>
      <c r="I49" s="36"/>
      <c r="J49" s="36"/>
      <c r="K49" s="36"/>
      <c r="L49" s="37"/>
      <c r="M49" s="36"/>
    </row>
    <row r="50" spans="2:13" ht="30" customHeight="1">
      <c r="B50" s="59">
        <v>41911</v>
      </c>
      <c r="C50" s="36"/>
      <c r="D50" s="36"/>
      <c r="E50" s="75" t="s">
        <v>393</v>
      </c>
      <c r="F50" s="75" t="s">
        <v>356</v>
      </c>
      <c r="G50" s="36">
        <v>11</v>
      </c>
      <c r="H50" s="36"/>
      <c r="I50" s="36"/>
      <c r="J50" s="36"/>
      <c r="K50" s="36"/>
      <c r="L50" s="37"/>
      <c r="M50" s="36"/>
    </row>
    <row r="51" spans="2:13" ht="30" customHeight="1">
      <c r="B51" s="59">
        <v>41919</v>
      </c>
      <c r="C51" s="36"/>
      <c r="D51" s="36"/>
      <c r="E51" s="75" t="s">
        <v>377</v>
      </c>
      <c r="F51" s="75" t="s">
        <v>350</v>
      </c>
      <c r="G51" s="36">
        <v>10</v>
      </c>
      <c r="H51" s="36"/>
      <c r="I51" s="36"/>
      <c r="J51" s="36"/>
      <c r="K51" s="36"/>
      <c r="L51" s="37"/>
      <c r="M51" s="36"/>
    </row>
    <row r="52" spans="2:13" ht="30" customHeight="1">
      <c r="B52" s="59">
        <v>41920</v>
      </c>
      <c r="C52" s="36"/>
      <c r="D52" s="36"/>
      <c r="E52" s="75" t="s">
        <v>394</v>
      </c>
      <c r="F52" s="75" t="s">
        <v>348</v>
      </c>
      <c r="G52" s="36">
        <v>7</v>
      </c>
      <c r="H52" s="36"/>
      <c r="I52" s="36"/>
      <c r="J52" s="36"/>
      <c r="K52" s="36"/>
      <c r="L52" s="37"/>
      <c r="M52" s="36"/>
    </row>
    <row r="53" spans="2:13" ht="30.75">
      <c r="B53" s="59">
        <v>41925</v>
      </c>
      <c r="C53" s="36"/>
      <c r="D53" s="36"/>
      <c r="E53" s="75" t="s">
        <v>395</v>
      </c>
      <c r="F53" s="75" t="s">
        <v>396</v>
      </c>
      <c r="G53" s="36">
        <v>15</v>
      </c>
      <c r="H53" s="36"/>
      <c r="I53" s="36"/>
      <c r="J53" s="36"/>
      <c r="K53" s="36"/>
      <c r="L53" s="37"/>
      <c r="M53" s="36"/>
    </row>
    <row r="54" spans="2:13" ht="30" customHeight="1">
      <c r="B54" s="59">
        <v>41927</v>
      </c>
      <c r="C54" s="36"/>
      <c r="D54" s="36"/>
      <c r="E54" s="75" t="s">
        <v>377</v>
      </c>
      <c r="F54" s="75" t="s">
        <v>360</v>
      </c>
      <c r="G54" s="36">
        <v>16</v>
      </c>
      <c r="H54" s="36"/>
      <c r="I54" s="36"/>
      <c r="J54" s="36"/>
      <c r="K54" s="36"/>
      <c r="L54" s="37"/>
      <c r="M54" s="36"/>
    </row>
    <row r="55" spans="2:13" ht="30" customHeight="1">
      <c r="B55" s="59">
        <v>41932</v>
      </c>
      <c r="C55" s="36"/>
      <c r="D55" s="36"/>
      <c r="E55" s="75" t="s">
        <v>377</v>
      </c>
      <c r="F55" s="75" t="s">
        <v>350</v>
      </c>
      <c r="G55" s="36">
        <v>10</v>
      </c>
      <c r="H55" s="36"/>
      <c r="I55" s="36"/>
      <c r="J55" s="36"/>
      <c r="K55" s="36"/>
      <c r="L55" s="37"/>
      <c r="M55" s="36"/>
    </row>
    <row r="56" spans="2:13" ht="30" customHeight="1">
      <c r="B56" s="59">
        <v>41939</v>
      </c>
      <c r="C56" s="36"/>
      <c r="D56" s="36"/>
      <c r="E56" s="75" t="s">
        <v>106</v>
      </c>
      <c r="F56" s="75" t="s">
        <v>397</v>
      </c>
      <c r="G56" s="36">
        <v>12</v>
      </c>
      <c r="H56" s="36"/>
      <c r="I56" s="36"/>
      <c r="J56" s="36"/>
      <c r="K56" s="36"/>
      <c r="L56" s="37"/>
      <c r="M56" s="36"/>
    </row>
    <row r="57" spans="2:13" ht="45.75">
      <c r="B57" s="59">
        <v>41940</v>
      </c>
      <c r="C57" s="36"/>
      <c r="D57" s="36"/>
      <c r="E57" s="75" t="s">
        <v>398</v>
      </c>
      <c r="F57" s="75" t="s">
        <v>399</v>
      </c>
      <c r="G57" s="36">
        <v>24</v>
      </c>
      <c r="H57" s="36"/>
      <c r="I57" s="36"/>
      <c r="J57" s="36"/>
      <c r="K57" s="36"/>
      <c r="L57" s="37"/>
      <c r="M57" s="36"/>
    </row>
    <row r="58" spans="2:13" ht="30.75">
      <c r="B58" s="59">
        <v>41946</v>
      </c>
      <c r="C58" s="36"/>
      <c r="D58" s="36"/>
      <c r="E58" s="75" t="s">
        <v>400</v>
      </c>
      <c r="F58" s="75" t="s">
        <v>356</v>
      </c>
      <c r="G58" s="36">
        <v>12</v>
      </c>
      <c r="H58" s="36"/>
      <c r="I58" s="36"/>
      <c r="J58" s="36"/>
      <c r="K58" s="36"/>
      <c r="L58" s="37"/>
      <c r="M58" s="36"/>
    </row>
    <row r="59" spans="2:13" ht="30" customHeight="1">
      <c r="B59" s="59">
        <v>41953</v>
      </c>
      <c r="C59" s="36"/>
      <c r="D59" s="36"/>
      <c r="E59" s="75" t="s">
        <v>106</v>
      </c>
      <c r="F59" s="75" t="s">
        <v>380</v>
      </c>
      <c r="G59" s="36">
        <v>10</v>
      </c>
      <c r="H59" s="36"/>
      <c r="I59" s="36"/>
      <c r="J59" s="36"/>
      <c r="K59" s="36"/>
      <c r="L59" s="37"/>
      <c r="M59" s="36"/>
    </row>
    <row r="60" spans="2:13" ht="30" customHeight="1">
      <c r="B60" s="59">
        <v>41956</v>
      </c>
      <c r="C60" s="36"/>
      <c r="D60" s="36"/>
      <c r="E60" s="75" t="s">
        <v>368</v>
      </c>
      <c r="F60" s="75" t="s">
        <v>401</v>
      </c>
      <c r="G60" s="36">
        <v>7</v>
      </c>
      <c r="H60" s="36"/>
      <c r="I60" s="36"/>
      <c r="J60" s="36"/>
      <c r="K60" s="36"/>
      <c r="L60" s="37"/>
      <c r="M60" s="36"/>
    </row>
    <row r="61" spans="2:13" ht="30" customHeight="1">
      <c r="B61" s="59">
        <v>41967</v>
      </c>
      <c r="C61" s="36"/>
      <c r="D61" s="36"/>
      <c r="E61" s="75" t="s">
        <v>402</v>
      </c>
      <c r="F61" s="75" t="s">
        <v>263</v>
      </c>
      <c r="G61" s="36">
        <v>4</v>
      </c>
      <c r="H61" s="36"/>
      <c r="I61" s="36"/>
      <c r="J61" s="36"/>
      <c r="K61" s="36"/>
      <c r="L61" s="37"/>
      <c r="M61" s="36"/>
    </row>
    <row r="62" spans="2:13" ht="30.75">
      <c r="B62" s="59">
        <v>41968</v>
      </c>
      <c r="C62" s="36"/>
      <c r="D62" s="36"/>
      <c r="E62" s="75" t="s">
        <v>343</v>
      </c>
      <c r="F62" s="36" t="s">
        <v>344</v>
      </c>
      <c r="G62" s="36">
        <v>11</v>
      </c>
      <c r="H62" s="36"/>
      <c r="I62" s="36"/>
      <c r="J62" s="36"/>
      <c r="K62" s="36"/>
      <c r="L62" s="37"/>
      <c r="M62" s="36"/>
    </row>
    <row r="63" spans="2:13" ht="30" customHeight="1">
      <c r="B63" s="59">
        <v>41974</v>
      </c>
      <c r="C63" s="36"/>
      <c r="D63" s="36"/>
      <c r="E63" s="117" t="s">
        <v>448</v>
      </c>
      <c r="F63" s="36" t="s">
        <v>356</v>
      </c>
      <c r="G63" s="36">
        <v>12</v>
      </c>
      <c r="H63" s="36"/>
      <c r="I63" s="36"/>
      <c r="J63" s="36"/>
      <c r="K63" s="36"/>
      <c r="L63" s="37"/>
      <c r="M63" s="36"/>
    </row>
    <row r="64" spans="2:13" ht="30" customHeight="1">
      <c r="B64" s="59">
        <v>41975</v>
      </c>
      <c r="C64" s="36"/>
      <c r="D64" s="36"/>
      <c r="E64" s="117" t="s">
        <v>449</v>
      </c>
      <c r="F64" s="36" t="s">
        <v>358</v>
      </c>
      <c r="G64" s="36">
        <v>14</v>
      </c>
      <c r="H64" s="36"/>
      <c r="I64" s="36"/>
      <c r="J64" s="36"/>
      <c r="K64" s="36"/>
      <c r="L64" s="37"/>
      <c r="M64" s="36"/>
    </row>
    <row r="65" spans="2:13" ht="30" customHeight="1">
      <c r="B65" s="59">
        <v>41980</v>
      </c>
      <c r="C65" s="36"/>
      <c r="D65" s="36"/>
      <c r="E65" s="117" t="s">
        <v>450</v>
      </c>
      <c r="F65" s="36" t="s">
        <v>350</v>
      </c>
      <c r="G65" s="36">
        <v>10</v>
      </c>
      <c r="H65" s="36"/>
      <c r="I65" s="36"/>
      <c r="J65" s="36"/>
      <c r="K65" s="36"/>
      <c r="L65" s="37"/>
      <c r="M65" s="36"/>
    </row>
    <row r="66" spans="2:13" ht="30" customHeight="1">
      <c r="B66" s="59">
        <v>41981</v>
      </c>
      <c r="C66" s="36"/>
      <c r="D66" s="36"/>
      <c r="E66" s="117" t="s">
        <v>106</v>
      </c>
      <c r="F66" s="36" t="s">
        <v>384</v>
      </c>
      <c r="G66" s="36">
        <v>14</v>
      </c>
      <c r="H66" s="36"/>
      <c r="I66" s="36"/>
      <c r="J66" s="36"/>
      <c r="K66" s="36"/>
      <c r="L66" s="37"/>
      <c r="M66" s="36"/>
    </row>
    <row r="67" spans="2:13" ht="30" customHeight="1">
      <c r="B67" s="59">
        <v>41989</v>
      </c>
      <c r="C67" s="36"/>
      <c r="D67" s="36"/>
      <c r="E67" s="117" t="s">
        <v>456</v>
      </c>
      <c r="F67" s="36" t="s">
        <v>457</v>
      </c>
      <c r="G67" s="36">
        <v>4</v>
      </c>
      <c r="H67" s="36"/>
      <c r="I67" s="36"/>
      <c r="J67" s="36"/>
      <c r="K67" s="36"/>
      <c r="L67" s="37"/>
      <c r="M67" s="36"/>
    </row>
    <row r="68" spans="2:13" ht="30" customHeight="1">
      <c r="B68" s="59">
        <v>42010</v>
      </c>
      <c r="C68" s="36"/>
      <c r="D68" s="36"/>
      <c r="E68" s="117" t="s">
        <v>451</v>
      </c>
      <c r="F68" s="36" t="s">
        <v>360</v>
      </c>
      <c r="G68" s="36">
        <v>14</v>
      </c>
      <c r="H68" s="36"/>
      <c r="I68" s="36"/>
      <c r="J68" s="36"/>
      <c r="K68" s="36"/>
      <c r="L68" s="37"/>
      <c r="M68" s="36"/>
    </row>
    <row r="69" spans="2:13" ht="30" customHeight="1">
      <c r="B69" s="59">
        <v>42024</v>
      </c>
      <c r="C69" s="36"/>
      <c r="D69" s="36"/>
      <c r="E69" s="117" t="s">
        <v>311</v>
      </c>
      <c r="F69" s="36" t="s">
        <v>382</v>
      </c>
      <c r="G69" s="36">
        <v>6</v>
      </c>
      <c r="H69" s="36"/>
      <c r="I69" s="36"/>
      <c r="J69" s="36"/>
      <c r="K69" s="36"/>
      <c r="L69" s="37"/>
      <c r="M69" s="36"/>
    </row>
    <row r="70" spans="2:13" ht="30" customHeight="1">
      <c r="B70" s="59">
        <v>42025</v>
      </c>
      <c r="C70" s="36"/>
      <c r="D70" s="36"/>
      <c r="E70" s="117" t="s">
        <v>106</v>
      </c>
      <c r="F70" s="36" t="s">
        <v>360</v>
      </c>
      <c r="G70" s="36">
        <v>14</v>
      </c>
      <c r="H70" s="36"/>
      <c r="I70" s="36"/>
      <c r="J70" s="36"/>
      <c r="K70" s="36"/>
      <c r="L70" s="37"/>
      <c r="M70" s="36"/>
    </row>
    <row r="71" spans="2:13" ht="30" customHeight="1">
      <c r="B71" s="59">
        <v>42027</v>
      </c>
      <c r="C71" s="36"/>
      <c r="D71" s="36"/>
      <c r="E71" s="117" t="s">
        <v>385</v>
      </c>
      <c r="F71" s="36" t="s">
        <v>350</v>
      </c>
      <c r="G71" s="36">
        <v>4</v>
      </c>
      <c r="H71" s="36"/>
      <c r="I71" s="36"/>
      <c r="J71" s="36"/>
      <c r="K71" s="36"/>
      <c r="L71" s="37"/>
      <c r="M71" s="36"/>
    </row>
    <row r="72" spans="2:13" ht="30" customHeight="1">
      <c r="B72" s="59">
        <v>42032</v>
      </c>
      <c r="C72" s="36"/>
      <c r="D72" s="36"/>
      <c r="E72" s="117" t="s">
        <v>452</v>
      </c>
      <c r="F72" s="36" t="s">
        <v>374</v>
      </c>
      <c r="G72" s="36">
        <v>14</v>
      </c>
      <c r="H72" s="36"/>
      <c r="I72" s="36"/>
      <c r="J72" s="36"/>
      <c r="K72" s="36"/>
      <c r="L72" s="37"/>
      <c r="M72" s="36"/>
    </row>
    <row r="73" spans="2:13" ht="30.75">
      <c r="B73" s="59">
        <v>42039</v>
      </c>
      <c r="C73" s="36"/>
      <c r="D73" s="36"/>
      <c r="E73" s="117" t="s">
        <v>453</v>
      </c>
      <c r="F73" s="117" t="s">
        <v>372</v>
      </c>
      <c r="G73" s="36">
        <v>16</v>
      </c>
      <c r="H73" s="36"/>
      <c r="I73" s="36"/>
      <c r="J73" s="36"/>
      <c r="K73" s="36"/>
      <c r="L73" s="37"/>
      <c r="M73" s="36"/>
    </row>
    <row r="74" spans="2:13" ht="30" customHeight="1">
      <c r="B74" s="59">
        <v>42054</v>
      </c>
      <c r="C74" s="36"/>
      <c r="D74" s="36"/>
      <c r="E74" s="117" t="s">
        <v>454</v>
      </c>
      <c r="F74" s="117" t="s">
        <v>455</v>
      </c>
      <c r="G74" s="36">
        <v>12</v>
      </c>
      <c r="H74" s="36"/>
      <c r="I74" s="36"/>
      <c r="J74" s="36"/>
      <c r="K74" s="36"/>
      <c r="L74" s="37"/>
      <c r="M74" s="36"/>
    </row>
    <row r="75" spans="2:13" ht="30" customHeight="1">
      <c r="B75" s="59" t="s">
        <v>423</v>
      </c>
      <c r="C75" s="36"/>
      <c r="D75" s="36"/>
      <c r="E75" s="114" t="s">
        <v>424</v>
      </c>
      <c r="F75" s="36"/>
      <c r="G75" s="36"/>
      <c r="H75" s="36"/>
      <c r="I75" s="36"/>
      <c r="J75" s="36"/>
      <c r="K75" s="36"/>
      <c r="L75" s="37"/>
      <c r="M75" s="69">
        <v>101.04</v>
      </c>
    </row>
    <row r="76" spans="2:13" ht="30" customHeight="1">
      <c r="B76" s="38"/>
      <c r="C76" s="38"/>
      <c r="D76" s="38"/>
      <c r="E76" s="32"/>
      <c r="F76" s="32" t="s">
        <v>90</v>
      </c>
      <c r="G76" s="36">
        <f>SUM(G14:G75)</f>
        <v>697</v>
      </c>
      <c r="H76" s="36">
        <f>SUM(H14:H14)</f>
        <v>0</v>
      </c>
      <c r="I76" s="36">
        <f>SUM(I14:I14)</f>
        <v>0</v>
      </c>
      <c r="J76" s="36">
        <f>SUM(J14:J14)</f>
        <v>0</v>
      </c>
      <c r="K76" s="37">
        <v>0</v>
      </c>
      <c r="L76" s="37">
        <f>SUM(L14:L14)</f>
        <v>0</v>
      </c>
      <c r="M76" s="37">
        <f>SUM(M14:M75)</f>
        <v>200.04000000000002</v>
      </c>
    </row>
    <row r="77" spans="2:13" ht="30" customHeight="1">
      <c r="B77" s="38"/>
      <c r="C77" s="38"/>
      <c r="D77" s="38"/>
      <c r="E77" s="32"/>
      <c r="F77" s="32" t="s">
        <v>91</v>
      </c>
      <c r="G77" s="37">
        <v>0.45</v>
      </c>
      <c r="H77" s="37">
        <v>0.24</v>
      </c>
      <c r="I77" s="37">
        <v>0.2</v>
      </c>
      <c r="J77" s="37">
        <v>0.05</v>
      </c>
      <c r="K77" s="39"/>
      <c r="L77" s="39"/>
      <c r="M77" s="39"/>
    </row>
    <row r="78" spans="2:13" ht="30" customHeight="1">
      <c r="B78" s="38"/>
      <c r="C78" s="38"/>
      <c r="D78" s="38"/>
      <c r="E78" s="32"/>
      <c r="F78" s="32" t="s">
        <v>92</v>
      </c>
      <c r="G78" s="37">
        <f>G76*G77</f>
        <v>313.65000000000003</v>
      </c>
      <c r="H78" s="37">
        <f>H76*H77</f>
        <v>0</v>
      </c>
      <c r="I78" s="37">
        <f>I76*I77</f>
        <v>0</v>
      </c>
      <c r="J78" s="37">
        <f>J76*J77</f>
        <v>0</v>
      </c>
      <c r="K78" s="39"/>
      <c r="L78" s="39"/>
      <c r="M78" s="39"/>
    </row>
    <row r="79" spans="2:13" ht="15.75">
      <c r="B79" s="40"/>
      <c r="C79" s="40"/>
      <c r="D79" s="40"/>
      <c r="E79" s="12"/>
      <c r="F79" s="12"/>
      <c r="G79" s="12"/>
      <c r="H79" s="12"/>
      <c r="I79" s="12"/>
      <c r="J79" s="12"/>
      <c r="K79" s="12"/>
      <c r="L79" s="12"/>
      <c r="M79" s="12"/>
    </row>
    <row r="80" spans="2:13" ht="15.75">
      <c r="B80" s="40"/>
      <c r="C80" s="40"/>
      <c r="D80" s="40"/>
      <c r="E80" s="12"/>
      <c r="F80" s="12"/>
      <c r="G80" s="12"/>
      <c r="H80" s="12"/>
      <c r="I80" s="12"/>
      <c r="J80" s="12"/>
      <c r="K80" s="12"/>
      <c r="L80" s="12"/>
      <c r="M80" s="12"/>
    </row>
    <row r="81" spans="2:13" ht="15.75">
      <c r="B81" s="41" t="s">
        <v>93</v>
      </c>
      <c r="C81" s="41"/>
      <c r="D81" s="40"/>
      <c r="E81" s="12"/>
      <c r="F81" s="12"/>
      <c r="G81" s="12"/>
      <c r="H81" s="12"/>
      <c r="I81" s="12"/>
      <c r="J81" s="12"/>
      <c r="K81" s="12"/>
      <c r="L81" s="12"/>
      <c r="M81" s="12"/>
    </row>
    <row r="82" spans="2:13" ht="15.75">
      <c r="B82" s="40"/>
      <c r="C82" s="40"/>
      <c r="D82" s="40"/>
      <c r="E82" s="12"/>
      <c r="F82" s="12"/>
      <c r="G82" s="12"/>
      <c r="H82" s="12"/>
      <c r="I82" s="12"/>
      <c r="J82" s="12"/>
      <c r="K82" s="12"/>
      <c r="L82" s="12"/>
      <c r="M82" s="12"/>
    </row>
    <row r="83" spans="2:13" ht="47.25">
      <c r="B83" s="138" t="s">
        <v>77</v>
      </c>
      <c r="C83" s="138"/>
      <c r="D83" s="138"/>
      <c r="E83" s="29" t="s">
        <v>78</v>
      </c>
      <c r="F83" s="29" t="s">
        <v>79</v>
      </c>
      <c r="G83" s="29" t="s">
        <v>80</v>
      </c>
      <c r="H83" s="29" t="s">
        <v>81</v>
      </c>
      <c r="I83" s="29" t="s">
        <v>82</v>
      </c>
      <c r="J83" s="29" t="s">
        <v>83</v>
      </c>
      <c r="K83" s="29" t="s">
        <v>84</v>
      </c>
      <c r="L83" s="29" t="s">
        <v>85</v>
      </c>
      <c r="M83" s="29" t="s">
        <v>86</v>
      </c>
    </row>
    <row r="84" spans="2:13" ht="47.25">
      <c r="B84" s="30" t="s">
        <v>87</v>
      </c>
      <c r="C84" s="31" t="s">
        <v>88</v>
      </c>
      <c r="D84" s="31" t="s">
        <v>89</v>
      </c>
      <c r="E84" s="32"/>
      <c r="F84" s="32"/>
      <c r="G84" s="32"/>
      <c r="H84" s="32"/>
      <c r="I84" s="32"/>
      <c r="J84" s="32"/>
      <c r="K84" s="32"/>
      <c r="L84" s="32"/>
      <c r="M84" s="32"/>
    </row>
    <row r="85" spans="2:13" ht="30" customHeight="1">
      <c r="B85" s="33"/>
      <c r="C85" s="34"/>
      <c r="D85" s="34"/>
      <c r="E85" s="75"/>
      <c r="F85" s="36"/>
      <c r="G85" s="36"/>
      <c r="H85" s="36"/>
      <c r="I85" s="36"/>
      <c r="J85" s="36"/>
      <c r="K85" s="36"/>
      <c r="L85" s="37"/>
      <c r="M85" s="36"/>
    </row>
    <row r="86" spans="2:13" ht="30" customHeight="1">
      <c r="B86" s="38"/>
      <c r="C86" s="38"/>
      <c r="D86" s="38"/>
      <c r="E86" s="32"/>
      <c r="F86" s="32" t="s">
        <v>90</v>
      </c>
      <c r="G86" s="36">
        <f>SUM(G85:G85)</f>
        <v>0</v>
      </c>
      <c r="H86" s="36">
        <f>SUM(H85:H85)</f>
        <v>0</v>
      </c>
      <c r="I86" s="36">
        <f>SUM(I85:I85)</f>
        <v>0</v>
      </c>
      <c r="J86" s="36">
        <f>SUM(J85:J85)</f>
        <v>0</v>
      </c>
      <c r="K86" s="37">
        <v>0</v>
      </c>
      <c r="L86" s="37">
        <f>SUM(L85:L85)</f>
        <v>0</v>
      </c>
      <c r="M86" s="37">
        <f>SUM(M85:M85)</f>
        <v>0</v>
      </c>
    </row>
    <row r="87" spans="2:13" ht="30" customHeight="1">
      <c r="B87" s="38"/>
      <c r="C87" s="38"/>
      <c r="D87" s="38"/>
      <c r="E87" s="32"/>
      <c r="F87" s="32" t="s">
        <v>91</v>
      </c>
      <c r="G87" s="37">
        <v>0.45</v>
      </c>
      <c r="H87" s="37">
        <v>0.24</v>
      </c>
      <c r="I87" s="37">
        <v>0.2</v>
      </c>
      <c r="J87" s="37">
        <v>0.05</v>
      </c>
      <c r="K87" s="39"/>
      <c r="L87" s="39"/>
      <c r="M87" s="39"/>
    </row>
    <row r="88" spans="2:13" ht="30" customHeight="1">
      <c r="B88" s="38"/>
      <c r="C88" s="38"/>
      <c r="D88" s="38"/>
      <c r="E88" s="32"/>
      <c r="F88" s="32" t="s">
        <v>92</v>
      </c>
      <c r="G88" s="37">
        <f>G86*G87</f>
        <v>0</v>
      </c>
      <c r="H88" s="37">
        <f>H86*H87</f>
        <v>0</v>
      </c>
      <c r="I88" s="37">
        <f>I86*I87</f>
        <v>0</v>
      </c>
      <c r="J88" s="37">
        <f>J86*J87</f>
        <v>0</v>
      </c>
      <c r="K88" s="39"/>
      <c r="L88" s="39"/>
      <c r="M88" s="39"/>
    </row>
  </sheetData>
  <mergeCells count="4">
    <mergeCell ref="B6:D6"/>
    <mergeCell ref="B5:D5"/>
    <mergeCell ref="B12:D12"/>
    <mergeCell ref="B83:D8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79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85546875" customWidth="1"/>
    <col min="3" max="3" width="13.28515625" customWidth="1"/>
    <col min="4" max="4" width="17.5703125" customWidth="1"/>
    <col min="5" max="5" width="23.42578125" bestFit="1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32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109"/>
      <c r="D14" s="36"/>
      <c r="E14" s="104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427</v>
      </c>
      <c r="C15" s="109"/>
      <c r="D15" s="36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146.79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146.79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104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" right="0.7" top="0.75" bottom="0.75" header="0.3" footer="0.3"/>
  <pageSetup paperSize="9" scale="6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20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33</v>
      </c>
      <c r="E7" s="17"/>
      <c r="F7" s="14"/>
      <c r="G7" s="14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4" t="s">
        <v>424</v>
      </c>
      <c r="F14" s="36"/>
      <c r="G14" s="36"/>
      <c r="H14" s="36"/>
      <c r="I14" s="36"/>
      <c r="J14" s="36"/>
      <c r="K14" s="36"/>
      <c r="L14" s="37"/>
      <c r="M14" s="69">
        <v>129.76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129.76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47.2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28515625" customWidth="1"/>
    <col min="3" max="3" width="16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34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508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 ht="15.75">
      <c r="A11" s="14"/>
      <c r="B11" s="15"/>
      <c r="C11" s="15"/>
      <c r="D11" s="23"/>
      <c r="E11" s="18"/>
      <c r="F11" s="18"/>
      <c r="G11" s="20"/>
      <c r="H11" s="14"/>
      <c r="I11" s="14"/>
      <c r="J11" s="14"/>
      <c r="K11" s="20"/>
      <c r="L11" s="20"/>
      <c r="M11" s="20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426</v>
      </c>
      <c r="C14" s="34"/>
      <c r="D14" s="34"/>
      <c r="E14" s="75" t="s">
        <v>94</v>
      </c>
      <c r="F14" s="36"/>
      <c r="G14" s="36"/>
      <c r="H14" s="36"/>
      <c r="I14" s="36"/>
      <c r="J14" s="36"/>
      <c r="K14" s="36"/>
      <c r="L14" s="37">
        <v>48.19</v>
      </c>
      <c r="M14" s="36"/>
    </row>
    <row r="15" spans="1:13" ht="30" customHeight="1">
      <c r="B15" s="33" t="s">
        <v>423</v>
      </c>
      <c r="C15" s="34"/>
      <c r="D15" s="34"/>
      <c r="E15" s="115" t="s">
        <v>424</v>
      </c>
      <c r="F15" s="36"/>
      <c r="G15" s="36"/>
      <c r="H15" s="36"/>
      <c r="I15" s="36"/>
      <c r="J15" s="36"/>
      <c r="K15" s="36"/>
      <c r="L15" s="37"/>
      <c r="M15" s="37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48.19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1"/>
  <sheetViews>
    <sheetView showGridLines="0" tabSelected="1" topLeftCell="A7" zoomScale="75" zoomScaleNormal="75" workbookViewId="0">
      <selection activeCell="O42" sqref="O42"/>
    </sheetView>
  </sheetViews>
  <sheetFormatPr defaultRowHeight="15"/>
  <cols>
    <col min="2" max="2" width="16.28515625" customWidth="1"/>
    <col min="3" max="3" width="12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6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35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41913</v>
      </c>
      <c r="C14" s="34"/>
      <c r="D14" s="34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33" t="s">
        <v>423</v>
      </c>
      <c r="C15" s="34"/>
      <c r="D15" s="34"/>
      <c r="E15" s="115" t="s">
        <v>424</v>
      </c>
      <c r="F15" s="36"/>
      <c r="G15" s="36"/>
      <c r="H15" s="36"/>
      <c r="I15" s="36"/>
      <c r="J15" s="36"/>
      <c r="K15" s="36"/>
      <c r="L15" s="37"/>
      <c r="M15" s="69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45.75">
      <c r="B25" s="60">
        <v>41669</v>
      </c>
      <c r="C25" s="57"/>
      <c r="D25" s="57"/>
      <c r="E25" s="50" t="s">
        <v>129</v>
      </c>
      <c r="F25" s="48" t="s">
        <v>119</v>
      </c>
      <c r="G25" s="48"/>
      <c r="H25" s="48"/>
      <c r="I25" s="48"/>
      <c r="J25" s="48"/>
      <c r="K25" s="49"/>
      <c r="L25" s="49">
        <v>57</v>
      </c>
      <c r="M25" s="49"/>
    </row>
    <row r="26" spans="2:13" ht="60.75">
      <c r="B26" s="60">
        <v>41726</v>
      </c>
      <c r="C26" s="57"/>
      <c r="D26" s="57"/>
      <c r="E26" s="50" t="s">
        <v>130</v>
      </c>
      <c r="F26" s="48" t="s">
        <v>119</v>
      </c>
      <c r="G26" s="48"/>
      <c r="H26" s="48"/>
      <c r="I26" s="48"/>
      <c r="J26" s="48"/>
      <c r="K26" s="49"/>
      <c r="L26" s="49">
        <v>10</v>
      </c>
      <c r="M26" s="49"/>
    </row>
    <row r="27" spans="2:13" ht="45.75">
      <c r="B27" s="60">
        <v>41726</v>
      </c>
      <c r="C27" s="57"/>
      <c r="D27" s="57"/>
      <c r="E27" s="50" t="s">
        <v>131</v>
      </c>
      <c r="F27" s="48" t="s">
        <v>119</v>
      </c>
      <c r="G27" s="48"/>
      <c r="H27" s="48"/>
      <c r="I27" s="48"/>
      <c r="J27" s="48"/>
      <c r="K27" s="49"/>
      <c r="L27" s="49">
        <v>101.6</v>
      </c>
      <c r="M27" s="49"/>
    </row>
    <row r="28" spans="2:13" ht="60.75">
      <c r="B28" s="60">
        <v>41754</v>
      </c>
      <c r="C28" s="57"/>
      <c r="D28" s="57"/>
      <c r="E28" s="50" t="s">
        <v>132</v>
      </c>
      <c r="F28" s="48" t="s">
        <v>119</v>
      </c>
      <c r="G28" s="48"/>
      <c r="H28" s="48"/>
      <c r="I28" s="48"/>
      <c r="J28" s="48"/>
      <c r="K28" s="49"/>
      <c r="L28" s="49">
        <v>23.9</v>
      </c>
      <c r="M28" s="49"/>
    </row>
    <row r="29" spans="2:13" ht="30" customHeight="1">
      <c r="B29" s="38"/>
      <c r="C29" s="38"/>
      <c r="D29" s="38"/>
      <c r="E29" s="32"/>
      <c r="F29" s="32" t="s">
        <v>90</v>
      </c>
      <c r="G29" s="36">
        <f>SUM(G25:G25)</f>
        <v>0</v>
      </c>
      <c r="H29" s="36">
        <f>SUM(H25:H25)</f>
        <v>0</v>
      </c>
      <c r="I29" s="36">
        <f>SUM(I25:I25)</f>
        <v>0</v>
      </c>
      <c r="J29" s="36">
        <f>SUM(J25:J25)</f>
        <v>0</v>
      </c>
      <c r="K29" s="37">
        <v>0</v>
      </c>
      <c r="L29" s="37">
        <f>SUM(L25:L28)</f>
        <v>192.5</v>
      </c>
      <c r="M29" s="37">
        <f>SUM(M25:M25)</f>
        <v>0</v>
      </c>
    </row>
    <row r="30" spans="2:13" ht="30" customHeight="1">
      <c r="B30" s="38"/>
      <c r="C30" s="38"/>
      <c r="D30" s="38"/>
      <c r="E30" s="32"/>
      <c r="F30" s="32" t="s">
        <v>91</v>
      </c>
      <c r="G30" s="37">
        <v>0.45</v>
      </c>
      <c r="H30" s="37">
        <v>0.24</v>
      </c>
      <c r="I30" s="37">
        <v>0.2</v>
      </c>
      <c r="J30" s="37">
        <v>0.05</v>
      </c>
      <c r="K30" s="39"/>
      <c r="L30" s="39"/>
      <c r="M30" s="39"/>
    </row>
    <row r="31" spans="2:13" ht="30" customHeight="1">
      <c r="B31" s="38"/>
      <c r="C31" s="38"/>
      <c r="D31" s="38"/>
      <c r="E31" s="32"/>
      <c r="F31" s="32" t="s">
        <v>92</v>
      </c>
      <c r="G31" s="37">
        <f>G29*G30</f>
        <v>0</v>
      </c>
      <c r="H31" s="37">
        <f>H29*H30</f>
        <v>0</v>
      </c>
      <c r="I31" s="37">
        <f>I29*I30</f>
        <v>0</v>
      </c>
      <c r="J31" s="37">
        <f>J29*J30</f>
        <v>0</v>
      </c>
      <c r="K31" s="39"/>
      <c r="L31" s="39"/>
      <c r="M31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25:K28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7109375" customWidth="1"/>
    <col min="3" max="3" width="16" customWidth="1"/>
    <col min="4" max="4" width="13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36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509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118" t="s">
        <v>133</v>
      </c>
      <c r="C14" s="36"/>
      <c r="D14" s="36"/>
      <c r="E14" s="50" t="s">
        <v>134</v>
      </c>
      <c r="F14" s="36" t="s">
        <v>119</v>
      </c>
      <c r="G14" s="36"/>
      <c r="H14" s="36"/>
      <c r="I14" s="36"/>
      <c r="J14" s="36"/>
      <c r="K14" s="36"/>
      <c r="L14" s="69">
        <v>229</v>
      </c>
      <c r="M14" s="36"/>
    </row>
    <row r="15" spans="1:13" ht="30" customHeight="1">
      <c r="B15" s="119" t="s">
        <v>426</v>
      </c>
      <c r="C15" s="34"/>
      <c r="D15" s="34"/>
      <c r="E15" s="117" t="s">
        <v>94</v>
      </c>
      <c r="F15" s="36"/>
      <c r="G15" s="36"/>
      <c r="H15" s="36"/>
      <c r="I15" s="36"/>
      <c r="J15" s="36"/>
      <c r="K15" s="36"/>
      <c r="L15" s="37">
        <v>37.700000000000003</v>
      </c>
      <c r="M15" s="36"/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SUM(L14:L15)</f>
        <v>266.7</v>
      </c>
      <c r="M16" s="37">
        <f>SUM(M14:M14)</f>
        <v>0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24:K27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7109375" customWidth="1"/>
    <col min="3" max="3" width="15.85546875" customWidth="1"/>
    <col min="4" max="4" width="10.140625" customWidth="1"/>
    <col min="5" max="5" width="23.42578125" bestFit="1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37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5" t="s">
        <v>424</v>
      </c>
      <c r="F14" s="36"/>
      <c r="G14" s="36"/>
      <c r="H14" s="36"/>
      <c r="I14" s="36"/>
      <c r="J14" s="36"/>
      <c r="K14" s="36"/>
      <c r="L14" s="37"/>
      <c r="M14" s="69">
        <v>96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96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24:K27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42578125" customWidth="1"/>
    <col min="3" max="3" width="17.7109375" customWidth="1"/>
    <col min="4" max="4" width="15" customWidth="1"/>
    <col min="5" max="5" width="24.7109375" customWidth="1"/>
    <col min="6" max="6" width="28.140625" customWidth="1"/>
    <col min="7" max="7" width="14.140625" bestFit="1" customWidth="1"/>
    <col min="8" max="8" width="15.140625" customWidth="1"/>
    <col min="9" max="9" width="11.28515625" customWidth="1"/>
    <col min="10" max="10" width="12.85546875" customWidth="1"/>
    <col min="11" max="11" width="15" bestFit="1" customWidth="1"/>
    <col min="12" max="12" width="13.28515625" customWidth="1"/>
    <col min="13" max="13" width="12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38</v>
      </c>
      <c r="E7" s="18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425</v>
      </c>
      <c r="C14" s="34"/>
      <c r="D14" s="34"/>
      <c r="E14" s="115" t="s">
        <v>424</v>
      </c>
      <c r="F14" s="36"/>
      <c r="G14" s="36"/>
      <c r="H14" s="36"/>
      <c r="I14" s="36"/>
      <c r="J14" s="36"/>
      <c r="K14" s="36"/>
      <c r="L14" s="37"/>
      <c r="M14" s="69">
        <v>96.05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96.05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7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24:K27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7109375" customWidth="1"/>
    <col min="3" max="3" width="12.85546875" customWidth="1"/>
    <col min="4" max="4" width="12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39</v>
      </c>
      <c r="E7" s="17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419</v>
      </c>
      <c r="E8" s="22"/>
      <c r="F8" s="22"/>
      <c r="G8" s="18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3" spans="1:13" ht="47.25">
      <c r="B13" s="138" t="s">
        <v>77</v>
      </c>
      <c r="C13" s="138"/>
      <c r="D13" s="138"/>
      <c r="E13" s="29" t="s">
        <v>78</v>
      </c>
      <c r="F13" s="29" t="s">
        <v>79</v>
      </c>
      <c r="G13" s="29" t="s">
        <v>80</v>
      </c>
      <c r="H13" s="29" t="s">
        <v>81</v>
      </c>
      <c r="I13" s="29" t="s">
        <v>82</v>
      </c>
      <c r="J13" s="29" t="s">
        <v>83</v>
      </c>
      <c r="K13" s="29" t="s">
        <v>84</v>
      </c>
      <c r="L13" s="29" t="s">
        <v>85</v>
      </c>
      <c r="M13" s="29" t="s">
        <v>86</v>
      </c>
    </row>
    <row r="14" spans="1:13" ht="31.5">
      <c r="B14" s="30" t="s">
        <v>87</v>
      </c>
      <c r="C14" s="31" t="s">
        <v>88</v>
      </c>
      <c r="D14" s="31" t="s">
        <v>89</v>
      </c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30.75">
      <c r="B15" s="70" t="s">
        <v>101</v>
      </c>
      <c r="C15" s="36"/>
      <c r="D15" s="36"/>
      <c r="E15" s="35" t="s">
        <v>96</v>
      </c>
      <c r="F15" s="35"/>
      <c r="G15" s="36"/>
      <c r="H15" s="36"/>
      <c r="I15" s="36"/>
      <c r="J15" s="36"/>
      <c r="K15" s="67"/>
      <c r="L15" s="71">
        <v>612</v>
      </c>
      <c r="M15" s="36"/>
    </row>
    <row r="16" spans="1:13" ht="30" customHeight="1">
      <c r="B16" s="70" t="s">
        <v>423</v>
      </c>
      <c r="C16" s="36"/>
      <c r="D16" s="36"/>
      <c r="E16" s="115" t="s">
        <v>424</v>
      </c>
      <c r="F16" s="115"/>
      <c r="G16" s="36"/>
      <c r="H16" s="36"/>
      <c r="I16" s="36"/>
      <c r="J16" s="36"/>
      <c r="K16" s="67"/>
      <c r="L16" s="71"/>
      <c r="M16" s="69">
        <v>96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SUM(G15:G15)</f>
        <v>0</v>
      </c>
      <c r="H17" s="36">
        <f>SUM(H15:H15)</f>
        <v>0</v>
      </c>
      <c r="I17" s="36">
        <f>SUM(I15:I15)</f>
        <v>0</v>
      </c>
      <c r="J17" s="36">
        <f>SUM(J15:J15)</f>
        <v>0</v>
      </c>
      <c r="K17" s="37">
        <v>0</v>
      </c>
      <c r="L17" s="37">
        <f>SUM(L15:L15)</f>
        <v>612</v>
      </c>
      <c r="M17" s="37">
        <f>SUM(M15:M16)</f>
        <v>96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31.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30" customHeight="1">
      <c r="B26" s="33"/>
      <c r="C26" s="34"/>
      <c r="D26" s="34"/>
      <c r="E26" s="35"/>
      <c r="F26" s="36"/>
      <c r="G26" s="36"/>
      <c r="H26" s="36"/>
      <c r="I26" s="36"/>
      <c r="J26" s="36"/>
      <c r="K26" s="36"/>
      <c r="L26" s="37"/>
      <c r="M26" s="36"/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0</v>
      </c>
      <c r="L27" s="37">
        <f>SUM(L26:L26)</f>
        <v>0</v>
      </c>
      <c r="M27" s="37">
        <f>SUM(M26:M26)</f>
        <v>0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3:D13"/>
    <mergeCell ref="B24:D24"/>
  </mergeCells>
  <dataValidations count="1">
    <dataValidation allowBlank="1" showInputMessage="1" showErrorMessage="1" sqref="K26:K29"/>
  </dataValidations>
  <pageMargins left="0.7" right="0.7" top="0.75" bottom="0.75" header="0.3" footer="0.3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3" max="3" width="15" customWidth="1"/>
    <col min="4" max="4" width="13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2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6.5">
      <c r="B6" s="1"/>
    </row>
    <row r="7" spans="1:13" ht="26.25" customHeight="1">
      <c r="A7" s="14"/>
      <c r="B7" s="15" t="s">
        <v>0</v>
      </c>
      <c r="C7" s="15"/>
      <c r="D7" s="16" t="s">
        <v>6</v>
      </c>
      <c r="E7" s="17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416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7"/>
      <c r="M14" s="36"/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0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3">
    <mergeCell ref="B5:D5"/>
    <mergeCell ref="B12:D12"/>
    <mergeCell ref="B22:D2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showGridLines="0" tabSelected="1" topLeftCell="A7" zoomScale="75" zoomScaleNormal="75" workbookViewId="0">
      <selection activeCell="O42" sqref="O42"/>
    </sheetView>
  </sheetViews>
  <sheetFormatPr defaultRowHeight="15"/>
  <cols>
    <col min="2" max="2" width="17.7109375" customWidth="1"/>
    <col min="3" max="3" width="17.85546875" customWidth="1"/>
    <col min="4" max="4" width="16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40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5.75">
      <c r="A11" s="14"/>
      <c r="B11" s="11"/>
      <c r="C11" s="12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A12" s="14"/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4">
        <v>41773</v>
      </c>
      <c r="C14" s="45"/>
      <c r="D14" s="45"/>
      <c r="E14" s="46" t="s">
        <v>97</v>
      </c>
      <c r="F14" s="46"/>
      <c r="G14" s="47"/>
      <c r="H14" s="34"/>
      <c r="I14" s="48"/>
      <c r="J14" s="48"/>
      <c r="K14" s="49"/>
      <c r="L14" s="49">
        <v>612</v>
      </c>
      <c r="M14" s="49"/>
    </row>
    <row r="15" spans="1:13" ht="30.75">
      <c r="B15" s="44">
        <v>41869</v>
      </c>
      <c r="C15" s="45"/>
      <c r="D15" s="45"/>
      <c r="E15" s="50" t="s">
        <v>98</v>
      </c>
      <c r="F15" s="50" t="s">
        <v>99</v>
      </c>
      <c r="G15" s="48"/>
      <c r="H15" s="36"/>
      <c r="I15" s="48"/>
      <c r="J15" s="48"/>
      <c r="K15" s="49"/>
      <c r="L15" s="49">
        <v>19.149999999999999</v>
      </c>
      <c r="M15" s="49"/>
    </row>
    <row r="16" spans="1:13" ht="45.75">
      <c r="B16" s="33">
        <v>41952</v>
      </c>
      <c r="C16" s="34"/>
      <c r="D16" s="34"/>
      <c r="E16" s="35" t="s">
        <v>100</v>
      </c>
      <c r="F16" s="36" t="s">
        <v>99</v>
      </c>
      <c r="G16" s="36"/>
      <c r="H16" s="36"/>
      <c r="I16" s="36"/>
      <c r="J16" s="36"/>
      <c r="K16" s="36"/>
      <c r="L16" s="37">
        <v>12.6</v>
      </c>
      <c r="M16" s="36"/>
    </row>
    <row r="17" spans="2:13" ht="30" customHeight="1">
      <c r="B17" s="33" t="s">
        <v>431</v>
      </c>
      <c r="C17" s="34"/>
      <c r="D17" s="34"/>
      <c r="E17" s="116" t="s">
        <v>94</v>
      </c>
      <c r="F17" s="36"/>
      <c r="G17" s="36"/>
      <c r="H17" s="36"/>
      <c r="I17" s="36"/>
      <c r="J17" s="36"/>
      <c r="K17" s="36"/>
      <c r="L17" s="37">
        <v>36.82</v>
      </c>
      <c r="M17" s="36"/>
    </row>
    <row r="18" spans="2:13" ht="30" customHeight="1">
      <c r="B18" s="33" t="s">
        <v>423</v>
      </c>
      <c r="C18" s="34"/>
      <c r="D18" s="34"/>
      <c r="E18" s="115" t="s">
        <v>424</v>
      </c>
      <c r="F18" s="36"/>
      <c r="G18" s="36"/>
      <c r="H18" s="36"/>
      <c r="I18" s="36"/>
      <c r="J18" s="36"/>
      <c r="K18" s="36"/>
      <c r="L18" s="37"/>
      <c r="M18" s="69">
        <v>152.97999999999999</v>
      </c>
    </row>
    <row r="19" spans="2:13" ht="30" customHeight="1">
      <c r="B19" s="38"/>
      <c r="C19" s="38"/>
      <c r="D19" s="38"/>
      <c r="E19" s="32"/>
      <c r="F19" s="32" t="s">
        <v>90</v>
      </c>
      <c r="G19" s="36">
        <f>SUM(G14:G14)</f>
        <v>0</v>
      </c>
      <c r="H19" s="36">
        <f>SUM(H14:H14)</f>
        <v>0</v>
      </c>
      <c r="I19" s="36">
        <f>SUM(I14:I14)</f>
        <v>0</v>
      </c>
      <c r="J19" s="36">
        <f>SUM(J14:J14)</f>
        <v>0</v>
      </c>
      <c r="K19" s="37">
        <v>0</v>
      </c>
      <c r="L19" s="37">
        <f>SUM(L14:L17)</f>
        <v>680.57</v>
      </c>
      <c r="M19" s="37">
        <f>SUM(M14:M18)</f>
        <v>152.97999999999999</v>
      </c>
    </row>
    <row r="20" spans="2:13" ht="30" customHeight="1">
      <c r="B20" s="38"/>
      <c r="C20" s="38"/>
      <c r="D20" s="38"/>
      <c r="E20" s="32"/>
      <c r="F20" s="32" t="s">
        <v>91</v>
      </c>
      <c r="G20" s="37">
        <v>0.45</v>
      </c>
      <c r="H20" s="37">
        <v>0.24</v>
      </c>
      <c r="I20" s="37">
        <v>0.2</v>
      </c>
      <c r="J20" s="37">
        <v>0.05</v>
      </c>
      <c r="K20" s="39"/>
      <c r="L20" s="39"/>
      <c r="M20" s="39"/>
    </row>
    <row r="21" spans="2:13" ht="30" customHeight="1">
      <c r="B21" s="38"/>
      <c r="C21" s="38"/>
      <c r="D21" s="38"/>
      <c r="E21" s="32"/>
      <c r="F21" s="32" t="s">
        <v>92</v>
      </c>
      <c r="G21" s="37">
        <f>G19*G20</f>
        <v>0</v>
      </c>
      <c r="H21" s="37">
        <f>H19*H20</f>
        <v>0</v>
      </c>
      <c r="I21" s="37">
        <f>I19*I20</f>
        <v>0</v>
      </c>
      <c r="J21" s="37">
        <f>J19*J20</f>
        <v>0</v>
      </c>
      <c r="K21" s="39"/>
      <c r="L21" s="39"/>
      <c r="M21" s="39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15.75">
      <c r="B24" s="41" t="s">
        <v>93</v>
      </c>
      <c r="C24" s="41"/>
      <c r="D24" s="40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15.75">
      <c r="B25" s="40"/>
      <c r="C25" s="40"/>
      <c r="D25" s="40"/>
      <c r="E25" s="12"/>
      <c r="F25" s="12"/>
      <c r="G25" s="12"/>
      <c r="H25" s="12"/>
      <c r="I25" s="12"/>
      <c r="J25" s="12"/>
      <c r="K25" s="12"/>
      <c r="L25" s="12"/>
      <c r="M25" s="12"/>
    </row>
    <row r="26" spans="2:13" ht="47.25">
      <c r="B26" s="138" t="s">
        <v>77</v>
      </c>
      <c r="C26" s="138"/>
      <c r="D26" s="138"/>
      <c r="E26" s="29" t="s">
        <v>78</v>
      </c>
      <c r="F26" s="29" t="s">
        <v>79</v>
      </c>
      <c r="G26" s="29" t="s">
        <v>80</v>
      </c>
      <c r="H26" s="29" t="s">
        <v>81</v>
      </c>
      <c r="I26" s="29" t="s">
        <v>82</v>
      </c>
      <c r="J26" s="29" t="s">
        <v>83</v>
      </c>
      <c r="K26" s="29" t="s">
        <v>84</v>
      </c>
      <c r="L26" s="29" t="s">
        <v>85</v>
      </c>
      <c r="M26" s="29" t="s">
        <v>86</v>
      </c>
    </row>
    <row r="27" spans="2:13" ht="31.5">
      <c r="B27" s="30" t="s">
        <v>87</v>
      </c>
      <c r="C27" s="31" t="s">
        <v>88</v>
      </c>
      <c r="D27" s="31" t="s">
        <v>89</v>
      </c>
      <c r="E27" s="32"/>
      <c r="F27" s="32"/>
      <c r="G27" s="32"/>
      <c r="H27" s="32"/>
      <c r="I27" s="32"/>
      <c r="J27" s="32"/>
      <c r="K27" s="32"/>
      <c r="L27" s="32"/>
      <c r="M27" s="32"/>
    </row>
    <row r="28" spans="2:13" ht="30" customHeight="1">
      <c r="B28" s="33"/>
      <c r="C28" s="34"/>
      <c r="D28" s="34"/>
      <c r="E28" s="35"/>
      <c r="F28" s="36"/>
      <c r="G28" s="36"/>
      <c r="H28" s="36"/>
      <c r="I28" s="36"/>
      <c r="J28" s="36"/>
      <c r="K28" s="36"/>
      <c r="L28" s="37"/>
      <c r="M28" s="36"/>
    </row>
    <row r="29" spans="2:13" ht="30" customHeight="1">
      <c r="B29" s="38"/>
      <c r="C29" s="38"/>
      <c r="D29" s="38"/>
      <c r="E29" s="32"/>
      <c r="F29" s="32" t="s">
        <v>90</v>
      </c>
      <c r="G29" s="36">
        <f>SUM(G28:G28)</f>
        <v>0</v>
      </c>
      <c r="H29" s="36">
        <f>SUM(H28:H28)</f>
        <v>0</v>
      </c>
      <c r="I29" s="36">
        <f>SUM(I28:I28)</f>
        <v>0</v>
      </c>
      <c r="J29" s="36">
        <f>SUM(J28:J28)</f>
        <v>0</v>
      </c>
      <c r="K29" s="37">
        <v>0</v>
      </c>
      <c r="L29" s="37">
        <f>SUM(L28:L28)</f>
        <v>0</v>
      </c>
      <c r="M29" s="37">
        <f>SUM(M28:M28)</f>
        <v>0</v>
      </c>
    </row>
    <row r="30" spans="2:13" ht="30" customHeight="1">
      <c r="B30" s="38"/>
      <c r="C30" s="38"/>
      <c r="D30" s="38"/>
      <c r="E30" s="32"/>
      <c r="F30" s="32" t="s">
        <v>91</v>
      </c>
      <c r="G30" s="37">
        <v>0.45</v>
      </c>
      <c r="H30" s="37">
        <v>0.24</v>
      </c>
      <c r="I30" s="37">
        <v>0.2</v>
      </c>
      <c r="J30" s="37">
        <v>0.05</v>
      </c>
      <c r="K30" s="39"/>
      <c r="L30" s="39"/>
      <c r="M30" s="39"/>
    </row>
    <row r="31" spans="2:13" ht="30" customHeight="1">
      <c r="B31" s="38"/>
      <c r="C31" s="38"/>
      <c r="D31" s="38"/>
      <c r="E31" s="32"/>
      <c r="F31" s="32" t="s">
        <v>92</v>
      </c>
      <c r="G31" s="37">
        <f>G29*G30</f>
        <v>0</v>
      </c>
      <c r="H31" s="37">
        <f>H29*H30</f>
        <v>0</v>
      </c>
      <c r="I31" s="37">
        <f>I29*I30</f>
        <v>0</v>
      </c>
      <c r="J31" s="37">
        <f>J29*J30</f>
        <v>0</v>
      </c>
      <c r="K31" s="39"/>
      <c r="L31" s="39"/>
      <c r="M31" s="39"/>
    </row>
  </sheetData>
  <mergeCells count="4">
    <mergeCell ref="B6:D6"/>
    <mergeCell ref="B5:D5"/>
    <mergeCell ref="B12:D12"/>
    <mergeCell ref="B26:D26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topLeftCell="A4" zoomScale="75" zoomScaleNormal="75" workbookViewId="0">
      <selection activeCell="O42" sqref="O42"/>
    </sheetView>
  </sheetViews>
  <sheetFormatPr defaultRowHeight="15"/>
  <cols>
    <col min="2" max="2" width="17.5703125" customWidth="1"/>
    <col min="3" max="3" width="17.7109375" customWidth="1"/>
    <col min="4" max="4" width="16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41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510</v>
      </c>
      <c r="E8" s="21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23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36"/>
      <c r="D14" s="36"/>
      <c r="E14" s="35" t="s">
        <v>96</v>
      </c>
      <c r="F14" s="35"/>
      <c r="G14" s="36"/>
      <c r="H14" s="36"/>
      <c r="I14" s="36"/>
      <c r="J14" s="36"/>
      <c r="K14" s="69"/>
      <c r="L14" s="71">
        <v>612</v>
      </c>
      <c r="M14" s="67"/>
    </row>
    <row r="15" spans="1:13" ht="30" customHeight="1">
      <c r="B15" s="33" t="s">
        <v>426</v>
      </c>
      <c r="C15" s="34"/>
      <c r="D15" s="34"/>
      <c r="E15" s="117" t="s">
        <v>94</v>
      </c>
      <c r="F15" s="35"/>
      <c r="G15" s="36"/>
      <c r="H15" s="36"/>
      <c r="I15" s="36"/>
      <c r="J15" s="36"/>
      <c r="K15" s="69"/>
      <c r="L15" s="71">
        <v>28.06</v>
      </c>
      <c r="M15" s="67"/>
    </row>
    <row r="16" spans="1:13" ht="30" customHeight="1">
      <c r="B16" s="33" t="s">
        <v>423</v>
      </c>
      <c r="C16" s="34"/>
      <c r="D16" s="34"/>
      <c r="E16" s="115" t="s">
        <v>424</v>
      </c>
      <c r="F16" s="115"/>
      <c r="G16" s="36"/>
      <c r="H16" s="36"/>
      <c r="I16" s="36"/>
      <c r="J16" s="36"/>
      <c r="K16" s="69"/>
      <c r="L16" s="71"/>
      <c r="M16" s="67">
        <v>155.28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SUM(G14:G14)</f>
        <v>0</v>
      </c>
      <c r="H17" s="36">
        <f>SUM(H14:H14)</f>
        <v>0</v>
      </c>
      <c r="I17" s="36">
        <f>SUM(I14:I14)</f>
        <v>0</v>
      </c>
      <c r="J17" s="36">
        <f>SUM(J14:J14)</f>
        <v>0</v>
      </c>
      <c r="K17" s="37">
        <v>0</v>
      </c>
      <c r="L17" s="37">
        <f>SUM(L14:L15)</f>
        <v>640.05999999999995</v>
      </c>
      <c r="M17" s="37">
        <f>SUM(M14:M16)</f>
        <v>155.28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31.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45.75">
      <c r="B26" s="72" t="s">
        <v>458</v>
      </c>
      <c r="C26" s="36"/>
      <c r="D26" s="36"/>
      <c r="E26" s="120" t="s">
        <v>459</v>
      </c>
      <c r="F26" s="120" t="s">
        <v>460</v>
      </c>
      <c r="G26" s="36"/>
      <c r="H26" s="36"/>
      <c r="I26" s="36"/>
      <c r="J26" s="36"/>
      <c r="K26" s="69">
        <v>197.25</v>
      </c>
      <c r="L26" s="71" t="s">
        <v>462</v>
      </c>
      <c r="M26" s="67" t="s">
        <v>461</v>
      </c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197.25</v>
      </c>
      <c r="L27" s="37">
        <v>124.22</v>
      </c>
      <c r="M27" s="37">
        <v>146.09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108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2:D12"/>
    <mergeCell ref="B24:D24"/>
  </mergeCells>
  <dataValidations count="1">
    <dataValidation allowBlank="1" showInputMessage="1" showErrorMessage="1" sqref="K14:K16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12.7109375" customWidth="1"/>
    <col min="5" max="5" width="23.42578125" bestFit="1" customWidth="1"/>
    <col min="6" max="6" width="31.140625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5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42</v>
      </c>
      <c r="E7" s="17"/>
      <c r="F7" s="18"/>
      <c r="G7" s="18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43</v>
      </c>
      <c r="E8" s="22"/>
      <c r="F8" s="18"/>
      <c r="G8" s="18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43" t="s">
        <v>101</v>
      </c>
      <c r="C14" s="36"/>
      <c r="D14" s="36"/>
      <c r="E14" s="50" t="s">
        <v>96</v>
      </c>
      <c r="F14" s="75"/>
      <c r="G14" s="36"/>
      <c r="H14" s="36"/>
      <c r="I14" s="36"/>
      <c r="J14" s="36"/>
      <c r="K14" s="105"/>
      <c r="L14" s="71">
        <v>612</v>
      </c>
      <c r="M14" s="36"/>
    </row>
    <row r="15" spans="1:13" ht="30" customHeight="1">
      <c r="B15" s="43" t="s">
        <v>423</v>
      </c>
      <c r="C15" s="36"/>
      <c r="D15" s="36"/>
      <c r="E15" s="50" t="s">
        <v>424</v>
      </c>
      <c r="F15" s="115"/>
      <c r="G15" s="36"/>
      <c r="H15" s="36"/>
      <c r="I15" s="36"/>
      <c r="J15" s="36"/>
      <c r="K15" s="105"/>
      <c r="L15" s="71"/>
      <c r="M15" s="69">
        <v>102.71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102.71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6"/>
  </dataValidations>
  <pageMargins left="0.7" right="0.7" top="0.75" bottom="0.75" header="0.3" footer="0.3"/>
  <pageSetup paperSize="9" scale="68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140625" customWidth="1"/>
    <col min="3" max="3" width="16.5703125" customWidth="1"/>
    <col min="4" max="4" width="17.140625" bestFit="1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5703125" customWidth="1"/>
    <col min="10" max="10" width="14.28515625" customWidth="1"/>
    <col min="11" max="11" width="14.5703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7" spans="1:13" ht="26.25" customHeight="1">
      <c r="A7" s="14"/>
      <c r="B7" s="15" t="s">
        <v>0</v>
      </c>
      <c r="C7" s="15"/>
      <c r="D7" s="16" t="s">
        <v>44</v>
      </c>
      <c r="E7" s="18"/>
      <c r="F7" s="18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16" t="s">
        <v>22</v>
      </c>
      <c r="E8" s="22"/>
      <c r="F8" s="24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5" t="s">
        <v>424</v>
      </c>
      <c r="F14" s="36"/>
      <c r="G14" s="36"/>
      <c r="H14" s="36"/>
      <c r="I14" s="36"/>
      <c r="J14" s="36"/>
      <c r="K14" s="36"/>
      <c r="L14" s="37"/>
      <c r="M14" s="69">
        <v>238.37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238.37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3">
    <mergeCell ref="B5:D5"/>
    <mergeCell ref="B12:D12"/>
    <mergeCell ref="B22:D22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3" max="3" width="17.28515625" customWidth="1"/>
    <col min="4" max="4" width="16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45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7"/>
      <c r="M14" s="36"/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0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18.140625" customWidth="1"/>
    <col min="4" max="4" width="18.855468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46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22</v>
      </c>
      <c r="E8" s="22"/>
      <c r="F8" s="18"/>
      <c r="G8" s="18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18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18"/>
      <c r="H10" s="14"/>
      <c r="I10" s="14"/>
      <c r="J10" s="14"/>
      <c r="K10" s="20"/>
      <c r="L10" s="20"/>
      <c r="M10" s="20"/>
    </row>
    <row r="11" spans="1:13" ht="15.75">
      <c r="A11" s="14"/>
      <c r="B11" s="15"/>
      <c r="C11" s="15"/>
      <c r="D11" s="23"/>
      <c r="E11" s="18"/>
      <c r="F11" s="18"/>
      <c r="G11" s="18"/>
      <c r="H11" s="14"/>
      <c r="I11" s="14"/>
      <c r="J11" s="14"/>
      <c r="K11" s="20"/>
      <c r="L11" s="20"/>
      <c r="M11" s="20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6" t="s">
        <v>424</v>
      </c>
      <c r="F14" s="36"/>
      <c r="G14" s="36"/>
      <c r="H14" s="36"/>
      <c r="I14" s="36"/>
      <c r="J14" s="36"/>
      <c r="K14" s="36"/>
      <c r="L14" s="37"/>
      <c r="M14" s="69">
        <v>96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96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7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67"/>
  <sheetViews>
    <sheetView showGridLines="0" tabSelected="1" topLeftCell="A49" zoomScale="75" zoomScaleNormal="75" zoomScaleSheetLayoutView="75" workbookViewId="0">
      <selection activeCell="O42" sqref="O42"/>
    </sheetView>
  </sheetViews>
  <sheetFormatPr defaultRowHeight="15"/>
  <cols>
    <col min="2" max="2" width="17.5703125" customWidth="1"/>
    <col min="3" max="3" width="15" customWidth="1"/>
    <col min="4" max="4" width="14.85546875" customWidth="1"/>
    <col min="5" max="5" width="25.85546875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6.5">
      <c r="B6" s="1"/>
    </row>
    <row r="7" spans="1:13" ht="26.25" customHeight="1">
      <c r="A7" s="14"/>
      <c r="B7" s="15" t="s">
        <v>0</v>
      </c>
      <c r="C7" s="15"/>
      <c r="D7" s="16" t="s">
        <v>47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511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4"/>
      <c r="C9" s="14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110" t="s">
        <v>426</v>
      </c>
      <c r="C14" s="34"/>
      <c r="D14" s="34"/>
      <c r="E14" s="117" t="s">
        <v>94</v>
      </c>
      <c r="F14" s="36"/>
      <c r="G14" s="36"/>
      <c r="H14" s="36"/>
      <c r="I14" s="36"/>
      <c r="J14" s="36"/>
      <c r="K14" s="36"/>
      <c r="L14" s="37">
        <v>27.88</v>
      </c>
      <c r="M14" s="36"/>
    </row>
    <row r="15" spans="1:13" ht="30" customHeight="1">
      <c r="B15" s="110" t="s">
        <v>423</v>
      </c>
      <c r="C15" s="34"/>
      <c r="D15" s="34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129.13999999999999</v>
      </c>
    </row>
    <row r="16" spans="1:13" ht="30" customHeight="1">
      <c r="B16" s="110">
        <v>41659</v>
      </c>
      <c r="C16" s="34"/>
      <c r="D16" s="34"/>
      <c r="E16" s="123" t="s">
        <v>104</v>
      </c>
      <c r="F16" s="36" t="s">
        <v>392</v>
      </c>
      <c r="G16" s="36">
        <v>12</v>
      </c>
      <c r="H16" s="36"/>
      <c r="I16" s="36"/>
      <c r="J16" s="36"/>
      <c r="K16" s="36"/>
      <c r="L16" s="37"/>
      <c r="M16" s="69"/>
    </row>
    <row r="17" spans="2:13" ht="75.75">
      <c r="B17" s="110">
        <v>41667</v>
      </c>
      <c r="C17" s="34"/>
      <c r="D17" s="34"/>
      <c r="E17" s="123" t="s">
        <v>468</v>
      </c>
      <c r="F17" s="36" t="s">
        <v>138</v>
      </c>
      <c r="G17" s="36">
        <v>4</v>
      </c>
      <c r="H17" s="36"/>
      <c r="I17" s="36"/>
      <c r="J17" s="36"/>
      <c r="K17" s="36"/>
      <c r="L17" s="37"/>
      <c r="M17" s="69"/>
    </row>
    <row r="18" spans="2:13" ht="30" customHeight="1">
      <c r="B18" s="110">
        <v>41677</v>
      </c>
      <c r="C18" s="34"/>
      <c r="D18" s="34"/>
      <c r="E18" s="123" t="s">
        <v>104</v>
      </c>
      <c r="F18" s="36" t="s">
        <v>469</v>
      </c>
      <c r="G18" s="36">
        <v>11</v>
      </c>
      <c r="H18" s="36"/>
      <c r="I18" s="36"/>
      <c r="J18" s="36"/>
      <c r="K18" s="36"/>
      <c r="L18" s="37"/>
      <c r="M18" s="69"/>
    </row>
    <row r="19" spans="2:13" ht="30" customHeight="1">
      <c r="B19" s="110">
        <v>41698</v>
      </c>
      <c r="C19" s="34"/>
      <c r="D19" s="34"/>
      <c r="E19" s="123" t="s">
        <v>104</v>
      </c>
      <c r="F19" s="36" t="s">
        <v>469</v>
      </c>
      <c r="G19" s="36">
        <v>11</v>
      </c>
      <c r="H19" s="36"/>
      <c r="I19" s="36"/>
      <c r="J19" s="36"/>
      <c r="K19" s="36"/>
      <c r="L19" s="37"/>
      <c r="M19" s="69"/>
    </row>
    <row r="20" spans="2:13" ht="30" customHeight="1">
      <c r="B20" s="110">
        <v>41702</v>
      </c>
      <c r="C20" s="34"/>
      <c r="D20" s="34"/>
      <c r="E20" s="123" t="s">
        <v>104</v>
      </c>
      <c r="F20" s="36" t="s">
        <v>470</v>
      </c>
      <c r="G20" s="36">
        <v>11</v>
      </c>
      <c r="H20" s="36"/>
      <c r="I20" s="36"/>
      <c r="J20" s="36"/>
      <c r="K20" s="36"/>
      <c r="L20" s="37"/>
      <c r="M20" s="69"/>
    </row>
    <row r="21" spans="2:13" ht="30" customHeight="1">
      <c r="B21" s="110">
        <v>41711</v>
      </c>
      <c r="C21" s="34"/>
      <c r="D21" s="34"/>
      <c r="E21" s="123" t="s">
        <v>471</v>
      </c>
      <c r="F21" s="36" t="s">
        <v>392</v>
      </c>
      <c r="G21" s="36">
        <v>8</v>
      </c>
      <c r="H21" s="36"/>
      <c r="I21" s="36"/>
      <c r="J21" s="36"/>
      <c r="K21" s="36"/>
      <c r="L21" s="37"/>
      <c r="M21" s="69"/>
    </row>
    <row r="22" spans="2:13" ht="30" customHeight="1">
      <c r="B22" s="110">
        <v>41715</v>
      </c>
      <c r="C22" s="34"/>
      <c r="D22" s="34"/>
      <c r="E22" s="123" t="s">
        <v>104</v>
      </c>
      <c r="F22" s="36" t="s">
        <v>392</v>
      </c>
      <c r="G22" s="36">
        <v>10</v>
      </c>
      <c r="H22" s="36"/>
      <c r="I22" s="36"/>
      <c r="J22" s="36"/>
      <c r="K22" s="36"/>
      <c r="L22" s="37"/>
      <c r="M22" s="69"/>
    </row>
    <row r="23" spans="2:13" ht="30" customHeight="1">
      <c r="B23" s="110">
        <v>41716</v>
      </c>
      <c r="C23" s="34"/>
      <c r="D23" s="34"/>
      <c r="E23" s="123" t="s">
        <v>472</v>
      </c>
      <c r="F23" s="36" t="s">
        <v>473</v>
      </c>
      <c r="G23" s="36">
        <v>12</v>
      </c>
      <c r="H23" s="36"/>
      <c r="I23" s="36"/>
      <c r="J23" s="36"/>
      <c r="K23" s="36"/>
      <c r="L23" s="37"/>
      <c r="M23" s="69"/>
    </row>
    <row r="24" spans="2:13" ht="45.75">
      <c r="B24" s="110">
        <v>41730</v>
      </c>
      <c r="C24" s="34"/>
      <c r="D24" s="34"/>
      <c r="E24" s="123" t="s">
        <v>474</v>
      </c>
      <c r="F24" s="123" t="s">
        <v>475</v>
      </c>
      <c r="G24" s="36">
        <v>14</v>
      </c>
      <c r="H24" s="36"/>
      <c r="I24" s="36"/>
      <c r="J24" s="36"/>
      <c r="K24" s="36"/>
      <c r="L24" s="37"/>
      <c r="M24" s="69"/>
    </row>
    <row r="25" spans="2:13" ht="30" customHeight="1">
      <c r="B25" s="110">
        <v>41733</v>
      </c>
      <c r="C25" s="34"/>
      <c r="D25" s="34"/>
      <c r="E25" s="123" t="s">
        <v>104</v>
      </c>
      <c r="F25" s="36" t="s">
        <v>392</v>
      </c>
      <c r="G25" s="36">
        <v>5</v>
      </c>
      <c r="H25" s="36"/>
      <c r="I25" s="36"/>
      <c r="J25" s="36"/>
      <c r="K25" s="36"/>
      <c r="L25" s="37"/>
      <c r="M25" s="69"/>
    </row>
    <row r="26" spans="2:13" ht="30" customHeight="1">
      <c r="B26" s="110">
        <v>41757</v>
      </c>
      <c r="C26" s="34"/>
      <c r="D26" s="34"/>
      <c r="E26" s="123" t="s">
        <v>104</v>
      </c>
      <c r="F26" s="36" t="s">
        <v>473</v>
      </c>
      <c r="G26" s="36">
        <v>9</v>
      </c>
      <c r="H26" s="36"/>
      <c r="I26" s="36"/>
      <c r="J26" s="36"/>
      <c r="K26" s="36"/>
      <c r="L26" s="37"/>
      <c r="M26" s="69"/>
    </row>
    <row r="27" spans="2:13" ht="30" customHeight="1">
      <c r="B27" s="110">
        <v>41769</v>
      </c>
      <c r="C27" s="34"/>
      <c r="D27" s="34"/>
      <c r="E27" s="123" t="s">
        <v>104</v>
      </c>
      <c r="F27" s="36" t="s">
        <v>392</v>
      </c>
      <c r="G27" s="36">
        <v>11</v>
      </c>
      <c r="H27" s="36"/>
      <c r="I27" s="36"/>
      <c r="J27" s="36"/>
      <c r="K27" s="36"/>
      <c r="L27" s="37"/>
      <c r="M27" s="69"/>
    </row>
    <row r="28" spans="2:13" ht="30" customHeight="1">
      <c r="B28" s="110">
        <v>41774</v>
      </c>
      <c r="C28" s="34"/>
      <c r="D28" s="34"/>
      <c r="E28" s="123" t="s">
        <v>476</v>
      </c>
      <c r="F28" s="36" t="s">
        <v>202</v>
      </c>
      <c r="G28" s="36">
        <v>6</v>
      </c>
      <c r="H28" s="36"/>
      <c r="I28" s="36"/>
      <c r="J28" s="36"/>
      <c r="K28" s="36"/>
      <c r="L28" s="37"/>
      <c r="M28" s="69"/>
    </row>
    <row r="29" spans="2:13" ht="30" customHeight="1">
      <c r="B29" s="110">
        <v>41778</v>
      </c>
      <c r="C29" s="34"/>
      <c r="D29" s="34"/>
      <c r="E29" s="123" t="s">
        <v>104</v>
      </c>
      <c r="F29" s="36" t="s">
        <v>392</v>
      </c>
      <c r="G29" s="36">
        <v>12</v>
      </c>
      <c r="H29" s="36"/>
      <c r="I29" s="36"/>
      <c r="J29" s="36"/>
      <c r="K29" s="36"/>
      <c r="L29" s="37"/>
      <c r="M29" s="69"/>
    </row>
    <row r="30" spans="2:13" ht="60.75">
      <c r="B30" s="110">
        <v>41792</v>
      </c>
      <c r="C30" s="34"/>
      <c r="D30" s="34"/>
      <c r="E30" s="123" t="s">
        <v>477</v>
      </c>
      <c r="F30" s="123" t="s">
        <v>480</v>
      </c>
      <c r="G30" s="36">
        <v>8</v>
      </c>
      <c r="H30" s="36"/>
      <c r="I30" s="36"/>
      <c r="J30" s="36"/>
      <c r="K30" s="36"/>
      <c r="L30" s="37"/>
      <c r="M30" s="69"/>
    </row>
    <row r="31" spans="2:13" ht="30" customHeight="1">
      <c r="B31" s="110">
        <v>41794</v>
      </c>
      <c r="C31" s="34"/>
      <c r="D31" s="34"/>
      <c r="E31" s="123" t="s">
        <v>104</v>
      </c>
      <c r="F31" s="36" t="s">
        <v>392</v>
      </c>
      <c r="G31" s="36">
        <v>7</v>
      </c>
      <c r="H31" s="36"/>
      <c r="I31" s="36"/>
      <c r="J31" s="36"/>
      <c r="K31" s="36"/>
      <c r="L31" s="37"/>
      <c r="M31" s="69"/>
    </row>
    <row r="32" spans="2:13" ht="30" customHeight="1">
      <c r="B32" s="110">
        <v>41795</v>
      </c>
      <c r="C32" s="34"/>
      <c r="D32" s="34"/>
      <c r="E32" s="123" t="s">
        <v>478</v>
      </c>
      <c r="F32" s="36" t="s">
        <v>479</v>
      </c>
      <c r="G32" s="36">
        <v>9</v>
      </c>
      <c r="H32" s="36"/>
      <c r="I32" s="36"/>
      <c r="J32" s="36"/>
      <c r="K32" s="36"/>
      <c r="L32" s="37"/>
      <c r="M32" s="69"/>
    </row>
    <row r="33" spans="2:13" ht="45.75">
      <c r="B33" s="110">
        <v>41800</v>
      </c>
      <c r="C33" s="34"/>
      <c r="D33" s="34"/>
      <c r="E33" s="123" t="s">
        <v>481</v>
      </c>
      <c r="F33" s="123" t="s">
        <v>482</v>
      </c>
      <c r="G33" s="36">
        <v>15</v>
      </c>
      <c r="H33" s="36"/>
      <c r="I33" s="36"/>
      <c r="J33" s="36"/>
      <c r="K33" s="36"/>
      <c r="L33" s="37"/>
      <c r="M33" s="69"/>
    </row>
    <row r="34" spans="2:13" ht="30" customHeight="1">
      <c r="B34" s="110">
        <v>41803</v>
      </c>
      <c r="C34" s="34"/>
      <c r="D34" s="34"/>
      <c r="E34" s="123" t="s">
        <v>311</v>
      </c>
      <c r="F34" s="36" t="s">
        <v>202</v>
      </c>
      <c r="G34" s="36">
        <v>11</v>
      </c>
      <c r="H34" s="36"/>
      <c r="I34" s="36"/>
      <c r="J34" s="36"/>
      <c r="K34" s="36"/>
      <c r="L34" s="37"/>
      <c r="M34" s="69"/>
    </row>
    <row r="35" spans="2:13" ht="30" customHeight="1">
      <c r="B35" s="110">
        <v>41804</v>
      </c>
      <c r="C35" s="34"/>
      <c r="D35" s="34"/>
      <c r="E35" s="123" t="s">
        <v>483</v>
      </c>
      <c r="F35" s="36" t="s">
        <v>202</v>
      </c>
      <c r="G35" s="36">
        <v>8</v>
      </c>
      <c r="H35" s="36"/>
      <c r="I35" s="36"/>
      <c r="J35" s="36"/>
      <c r="K35" s="36"/>
      <c r="L35" s="37"/>
      <c r="M35" s="69"/>
    </row>
    <row r="36" spans="2:13" ht="30" customHeight="1">
      <c r="B36" s="110">
        <v>41805</v>
      </c>
      <c r="C36" s="34"/>
      <c r="D36" s="34"/>
      <c r="E36" s="123" t="s">
        <v>484</v>
      </c>
      <c r="F36" s="36" t="s">
        <v>202</v>
      </c>
      <c r="G36" s="36">
        <v>8</v>
      </c>
      <c r="H36" s="36"/>
      <c r="I36" s="36"/>
      <c r="J36" s="36"/>
      <c r="K36" s="36"/>
      <c r="L36" s="37"/>
      <c r="M36" s="69"/>
    </row>
    <row r="37" spans="2:13" ht="30" customHeight="1">
      <c r="B37" s="110">
        <v>41806</v>
      </c>
      <c r="C37" s="34"/>
      <c r="D37" s="34"/>
      <c r="E37" s="123" t="s">
        <v>104</v>
      </c>
      <c r="F37" s="36" t="s">
        <v>485</v>
      </c>
      <c r="G37" s="36">
        <v>11</v>
      </c>
      <c r="H37" s="36"/>
      <c r="I37" s="36"/>
      <c r="J37" s="36"/>
      <c r="K37" s="36"/>
      <c r="L37" s="37"/>
      <c r="M37" s="69"/>
    </row>
    <row r="38" spans="2:13" ht="30" customHeight="1">
      <c r="B38" s="110">
        <v>41812</v>
      </c>
      <c r="C38" s="34"/>
      <c r="D38" s="34"/>
      <c r="E38" s="123" t="s">
        <v>486</v>
      </c>
      <c r="F38" s="36" t="s">
        <v>487</v>
      </c>
      <c r="G38" s="36">
        <v>7</v>
      </c>
      <c r="H38" s="36"/>
      <c r="I38" s="36"/>
      <c r="J38" s="36"/>
      <c r="K38" s="36"/>
      <c r="L38" s="37"/>
      <c r="M38" s="69"/>
    </row>
    <row r="39" spans="2:13" ht="30" customHeight="1">
      <c r="B39" s="110">
        <v>41813</v>
      </c>
      <c r="C39" s="34"/>
      <c r="D39" s="34"/>
      <c r="E39" s="123" t="s">
        <v>106</v>
      </c>
      <c r="F39" s="36" t="s">
        <v>473</v>
      </c>
      <c r="G39" s="36">
        <v>8</v>
      </c>
      <c r="H39" s="36"/>
      <c r="I39" s="36"/>
      <c r="J39" s="36"/>
      <c r="K39" s="36"/>
      <c r="L39" s="37"/>
      <c r="M39" s="69"/>
    </row>
    <row r="40" spans="2:13" ht="30" customHeight="1">
      <c r="B40" s="110">
        <v>41862</v>
      </c>
      <c r="C40" s="34"/>
      <c r="D40" s="34"/>
      <c r="E40" s="123" t="s">
        <v>488</v>
      </c>
      <c r="F40" s="36" t="s">
        <v>489</v>
      </c>
      <c r="G40" s="36">
        <v>5</v>
      </c>
      <c r="H40" s="36"/>
      <c r="I40" s="36"/>
      <c r="J40" s="36"/>
      <c r="K40" s="36"/>
      <c r="L40" s="37"/>
      <c r="M40" s="69"/>
    </row>
    <row r="41" spans="2:13" ht="30" customHeight="1">
      <c r="B41" s="110">
        <v>41876</v>
      </c>
      <c r="C41" s="34"/>
      <c r="D41" s="34"/>
      <c r="E41" s="123" t="s">
        <v>106</v>
      </c>
      <c r="F41" s="36" t="s">
        <v>473</v>
      </c>
      <c r="G41" s="36">
        <v>8</v>
      </c>
      <c r="H41" s="36"/>
      <c r="I41" s="36"/>
      <c r="J41" s="36"/>
      <c r="K41" s="36"/>
      <c r="L41" s="37"/>
      <c r="M41" s="69"/>
    </row>
    <row r="42" spans="2:13" ht="30" customHeight="1">
      <c r="B42" s="110">
        <v>41885</v>
      </c>
      <c r="C42" s="34"/>
      <c r="D42" s="34"/>
      <c r="E42" s="123" t="s">
        <v>490</v>
      </c>
      <c r="F42" s="123" t="s">
        <v>469</v>
      </c>
      <c r="G42" s="36">
        <v>8</v>
      </c>
      <c r="H42" s="36"/>
      <c r="I42" s="36"/>
      <c r="J42" s="36"/>
      <c r="K42" s="36"/>
      <c r="L42" s="37"/>
      <c r="M42" s="69"/>
    </row>
    <row r="43" spans="2:13" ht="30" customHeight="1">
      <c r="B43" s="110">
        <v>41914</v>
      </c>
      <c r="C43" s="34"/>
      <c r="D43" s="34"/>
      <c r="E43" s="123" t="s">
        <v>491</v>
      </c>
      <c r="F43" s="36" t="s">
        <v>392</v>
      </c>
      <c r="G43" s="36">
        <v>8</v>
      </c>
      <c r="H43" s="36"/>
      <c r="I43" s="36"/>
      <c r="J43" s="36"/>
      <c r="K43" s="36"/>
      <c r="L43" s="37"/>
      <c r="M43" s="69"/>
    </row>
    <row r="44" spans="2:13" ht="30" customHeight="1">
      <c r="B44" s="110">
        <v>41919</v>
      </c>
      <c r="C44" s="34"/>
      <c r="D44" s="34"/>
      <c r="E44" s="123" t="s">
        <v>104</v>
      </c>
      <c r="F44" s="36" t="s">
        <v>492</v>
      </c>
      <c r="G44" s="36">
        <v>12</v>
      </c>
      <c r="H44" s="36"/>
      <c r="I44" s="36"/>
      <c r="J44" s="36"/>
      <c r="K44" s="36"/>
      <c r="L44" s="37"/>
      <c r="M44" s="69"/>
    </row>
    <row r="45" spans="2:13" ht="30" customHeight="1">
      <c r="B45" s="110">
        <v>41934</v>
      </c>
      <c r="C45" s="34"/>
      <c r="D45" s="34"/>
      <c r="E45" s="123" t="s">
        <v>493</v>
      </c>
      <c r="F45" s="36" t="s">
        <v>487</v>
      </c>
      <c r="G45" s="36">
        <v>8</v>
      </c>
      <c r="H45" s="36"/>
      <c r="I45" s="36"/>
      <c r="J45" s="36"/>
      <c r="K45" s="36"/>
      <c r="L45" s="37"/>
      <c r="M45" s="69"/>
    </row>
    <row r="46" spans="2:13" ht="30" customHeight="1">
      <c r="B46" s="110">
        <v>41937</v>
      </c>
      <c r="C46" s="34"/>
      <c r="D46" s="34"/>
      <c r="E46" s="123" t="s">
        <v>494</v>
      </c>
      <c r="F46" s="36" t="s">
        <v>469</v>
      </c>
      <c r="G46" s="36">
        <v>8</v>
      </c>
      <c r="H46" s="36"/>
      <c r="I46" s="36"/>
      <c r="J46" s="36"/>
      <c r="K46" s="36"/>
      <c r="L46" s="37"/>
      <c r="M46" s="69"/>
    </row>
    <row r="47" spans="2:13" ht="30" customHeight="1">
      <c r="B47" s="110">
        <v>41951</v>
      </c>
      <c r="C47" s="34"/>
      <c r="D47" s="34"/>
      <c r="E47" s="123" t="s">
        <v>495</v>
      </c>
      <c r="F47" s="36" t="s">
        <v>138</v>
      </c>
      <c r="G47" s="36">
        <v>4</v>
      </c>
      <c r="H47" s="36"/>
      <c r="I47" s="36"/>
      <c r="J47" s="36"/>
      <c r="K47" s="36"/>
      <c r="L47" s="37"/>
      <c r="M47" s="69"/>
    </row>
    <row r="48" spans="2:13" ht="30" customHeight="1">
      <c r="B48" s="110">
        <v>41960</v>
      </c>
      <c r="C48" s="34"/>
      <c r="D48" s="34"/>
      <c r="E48" s="123" t="s">
        <v>104</v>
      </c>
      <c r="F48" s="36" t="s">
        <v>485</v>
      </c>
      <c r="G48" s="36">
        <v>11</v>
      </c>
      <c r="H48" s="36"/>
      <c r="I48" s="36"/>
      <c r="J48" s="36"/>
      <c r="K48" s="36"/>
      <c r="L48" s="37"/>
      <c r="M48" s="69"/>
    </row>
    <row r="49" spans="2:13" ht="30" customHeight="1">
      <c r="B49" s="110">
        <v>41961</v>
      </c>
      <c r="C49" s="34"/>
      <c r="D49" s="34"/>
      <c r="E49" s="123" t="s">
        <v>496</v>
      </c>
      <c r="F49" s="36" t="s">
        <v>473</v>
      </c>
      <c r="G49" s="36">
        <v>8</v>
      </c>
      <c r="H49" s="36"/>
      <c r="I49" s="36"/>
      <c r="J49" s="36"/>
      <c r="K49" s="36"/>
      <c r="L49" s="37"/>
      <c r="M49" s="69"/>
    </row>
    <row r="50" spans="2:13" ht="45.75">
      <c r="B50" s="110">
        <v>41981</v>
      </c>
      <c r="C50" s="34"/>
      <c r="D50" s="34"/>
      <c r="E50" s="123" t="s">
        <v>497</v>
      </c>
      <c r="F50" s="123" t="s">
        <v>338</v>
      </c>
      <c r="G50" s="36">
        <v>12</v>
      </c>
      <c r="H50" s="36"/>
      <c r="I50" s="36"/>
      <c r="J50" s="36"/>
      <c r="K50" s="36"/>
      <c r="L50" s="37"/>
      <c r="M50" s="69"/>
    </row>
    <row r="51" spans="2:13" ht="30" customHeight="1">
      <c r="B51" s="110">
        <v>41988</v>
      </c>
      <c r="C51" s="34"/>
      <c r="D51" s="34"/>
      <c r="E51" s="123" t="s">
        <v>104</v>
      </c>
      <c r="F51" s="36" t="s">
        <v>485</v>
      </c>
      <c r="G51" s="36">
        <v>11</v>
      </c>
      <c r="H51" s="36"/>
      <c r="I51" s="36"/>
      <c r="J51" s="36"/>
      <c r="K51" s="36"/>
      <c r="L51" s="37"/>
      <c r="M51" s="69"/>
    </row>
    <row r="52" spans="2:13" ht="30" customHeight="1">
      <c r="B52" s="110">
        <v>41992</v>
      </c>
      <c r="C52" s="34"/>
      <c r="D52" s="34"/>
      <c r="E52" s="123" t="s">
        <v>104</v>
      </c>
      <c r="F52" s="36" t="s">
        <v>392</v>
      </c>
      <c r="G52" s="36">
        <v>12</v>
      </c>
      <c r="H52" s="36"/>
      <c r="I52" s="36"/>
      <c r="J52" s="36"/>
      <c r="K52" s="36"/>
      <c r="L52" s="37"/>
      <c r="M52" s="69"/>
    </row>
    <row r="53" spans="2:13" ht="30" customHeight="1">
      <c r="B53" s="38"/>
      <c r="C53" s="38"/>
      <c r="D53" s="38"/>
      <c r="E53" s="32"/>
      <c r="F53" s="32" t="s">
        <v>90</v>
      </c>
      <c r="G53" s="36">
        <f>SUM(G14:G52)</f>
        <v>343</v>
      </c>
      <c r="H53" s="36">
        <f>SUM(H14:H14)</f>
        <v>0</v>
      </c>
      <c r="I53" s="36">
        <f>SUM(I14:I14)</f>
        <v>0</v>
      </c>
      <c r="J53" s="36">
        <f>SUM(J14:J14)</f>
        <v>0</v>
      </c>
      <c r="K53" s="37">
        <v>0</v>
      </c>
      <c r="L53" s="37">
        <f>SUM(L14:L14)</f>
        <v>27.88</v>
      </c>
      <c r="M53" s="37">
        <f>SUM(M14:M15)</f>
        <v>129.13999999999999</v>
      </c>
    </row>
    <row r="54" spans="2:13" ht="30" customHeight="1">
      <c r="B54" s="38"/>
      <c r="C54" s="38"/>
      <c r="D54" s="38"/>
      <c r="E54" s="32"/>
      <c r="F54" s="32" t="s">
        <v>91</v>
      </c>
      <c r="G54" s="37">
        <v>0.45</v>
      </c>
      <c r="H54" s="37">
        <v>0.24</v>
      </c>
      <c r="I54" s="37">
        <v>0.2</v>
      </c>
      <c r="J54" s="37">
        <v>0.05</v>
      </c>
      <c r="K54" s="39"/>
      <c r="L54" s="39"/>
      <c r="M54" s="39"/>
    </row>
    <row r="55" spans="2:13" ht="30" customHeight="1">
      <c r="B55" s="38"/>
      <c r="C55" s="38"/>
      <c r="D55" s="38"/>
      <c r="E55" s="32"/>
      <c r="F55" s="32" t="s">
        <v>92</v>
      </c>
      <c r="G55" s="37">
        <f>G53*G54</f>
        <v>154.35</v>
      </c>
      <c r="H55" s="37">
        <f>H53*H54</f>
        <v>0</v>
      </c>
      <c r="I55" s="37">
        <f>I53*I54</f>
        <v>0</v>
      </c>
      <c r="J55" s="37">
        <f>J53*J54</f>
        <v>0</v>
      </c>
      <c r="K55" s="39"/>
      <c r="L55" s="39"/>
      <c r="M55" s="39"/>
    </row>
    <row r="56" spans="2:13" ht="15.75">
      <c r="B56" s="40"/>
      <c r="C56" s="40"/>
      <c r="D56" s="40"/>
      <c r="E56" s="12"/>
      <c r="F56" s="12"/>
      <c r="G56" s="12"/>
      <c r="H56" s="12"/>
      <c r="I56" s="12"/>
      <c r="J56" s="12"/>
      <c r="K56" s="12"/>
      <c r="L56" s="12"/>
      <c r="M56" s="12"/>
    </row>
    <row r="57" spans="2:13" ht="15.75">
      <c r="B57" s="40"/>
      <c r="C57" s="40"/>
      <c r="D57" s="40"/>
      <c r="E57" s="12"/>
      <c r="F57" s="12"/>
      <c r="G57" s="12"/>
      <c r="H57" s="12"/>
      <c r="I57" s="12"/>
      <c r="J57" s="12"/>
      <c r="K57" s="12"/>
      <c r="L57" s="12"/>
      <c r="M57" s="12"/>
    </row>
    <row r="58" spans="2:13" ht="15.75">
      <c r="B58" s="41" t="s">
        <v>93</v>
      </c>
      <c r="C58" s="41"/>
      <c r="D58" s="40"/>
      <c r="E58" s="12"/>
      <c r="F58" s="12"/>
      <c r="G58" s="12"/>
      <c r="H58" s="12"/>
      <c r="I58" s="12"/>
      <c r="J58" s="12"/>
      <c r="K58" s="12"/>
      <c r="L58" s="12"/>
      <c r="M58" s="12"/>
    </row>
    <row r="59" spans="2:13" ht="15.75">
      <c r="B59" s="40"/>
      <c r="C59" s="40"/>
      <c r="D59" s="40"/>
      <c r="E59" s="12"/>
      <c r="F59" s="12"/>
      <c r="G59" s="12"/>
      <c r="H59" s="12"/>
      <c r="I59" s="12"/>
      <c r="J59" s="12"/>
      <c r="K59" s="12"/>
      <c r="L59" s="12"/>
      <c r="M59" s="12"/>
    </row>
    <row r="60" spans="2:13" ht="47.25">
      <c r="B60" s="138" t="s">
        <v>77</v>
      </c>
      <c r="C60" s="138"/>
      <c r="D60" s="138"/>
      <c r="E60" s="29" t="s">
        <v>78</v>
      </c>
      <c r="F60" s="29" t="s">
        <v>79</v>
      </c>
      <c r="G60" s="29" t="s">
        <v>80</v>
      </c>
      <c r="H60" s="29" t="s">
        <v>81</v>
      </c>
      <c r="I60" s="29" t="s">
        <v>82</v>
      </c>
      <c r="J60" s="29" t="s">
        <v>83</v>
      </c>
      <c r="K60" s="29" t="s">
        <v>84</v>
      </c>
      <c r="L60" s="29" t="s">
        <v>85</v>
      </c>
      <c r="M60" s="29" t="s">
        <v>86</v>
      </c>
    </row>
    <row r="61" spans="2:13" ht="31.5">
      <c r="B61" s="30" t="s">
        <v>87</v>
      </c>
      <c r="C61" s="31" t="s">
        <v>88</v>
      </c>
      <c r="D61" s="31" t="s">
        <v>89</v>
      </c>
      <c r="E61" s="32"/>
      <c r="F61" s="32"/>
      <c r="G61" s="32"/>
      <c r="H61" s="32"/>
      <c r="I61" s="32"/>
      <c r="J61" s="32"/>
      <c r="K61" s="32"/>
      <c r="L61" s="32"/>
      <c r="M61" s="32"/>
    </row>
    <row r="62" spans="2:13" ht="45.75">
      <c r="B62" s="73">
        <v>41710</v>
      </c>
      <c r="C62" s="57"/>
      <c r="D62" s="57"/>
      <c r="E62" s="50" t="s">
        <v>403</v>
      </c>
      <c r="F62" s="75" t="s">
        <v>404</v>
      </c>
      <c r="G62" s="48"/>
      <c r="H62" s="48"/>
      <c r="I62" s="48"/>
      <c r="J62" s="48"/>
      <c r="K62" s="103"/>
      <c r="L62" s="103" t="s">
        <v>405</v>
      </c>
      <c r="M62" s="49"/>
    </row>
    <row r="63" spans="2:13" ht="75.75">
      <c r="B63" s="102" t="s">
        <v>413</v>
      </c>
      <c r="C63" s="57"/>
      <c r="D63" s="57"/>
      <c r="E63" s="50" t="s">
        <v>412</v>
      </c>
      <c r="F63" s="75" t="s">
        <v>406</v>
      </c>
      <c r="G63" s="48"/>
      <c r="H63" s="48"/>
      <c r="I63" s="48"/>
      <c r="J63" s="48"/>
      <c r="K63" s="103">
        <v>541.07000000000005</v>
      </c>
      <c r="L63" s="103" t="s">
        <v>407</v>
      </c>
      <c r="M63" s="49"/>
    </row>
    <row r="64" spans="2:13" ht="90.75">
      <c r="B64" s="102" t="s">
        <v>463</v>
      </c>
      <c r="C64" s="57"/>
      <c r="D64" s="57"/>
      <c r="E64" s="50" t="s">
        <v>464</v>
      </c>
      <c r="F64" s="120" t="s">
        <v>465</v>
      </c>
      <c r="G64" s="48"/>
      <c r="H64" s="48"/>
      <c r="I64" s="48"/>
      <c r="J64" s="48"/>
      <c r="K64" s="103" t="s">
        <v>467</v>
      </c>
      <c r="L64" s="103" t="s">
        <v>466</v>
      </c>
      <c r="M64" s="49"/>
    </row>
    <row r="65" spans="2:13" ht="30" customHeight="1">
      <c r="B65" s="38"/>
      <c r="C65" s="38"/>
      <c r="D65" s="38"/>
      <c r="E65" s="32"/>
      <c r="F65" s="32" t="s">
        <v>90</v>
      </c>
      <c r="G65" s="36">
        <f>SUM(G62:G62)</f>
        <v>0</v>
      </c>
      <c r="H65" s="36">
        <f>SUM(H62:H62)</f>
        <v>0</v>
      </c>
      <c r="I65" s="36">
        <f>SUM(I62:I62)</f>
        <v>0</v>
      </c>
      <c r="J65" s="36">
        <f>SUM(J62:J62)</f>
        <v>0</v>
      </c>
      <c r="K65" s="37">
        <f>SUM(541.07+88)</f>
        <v>629.07000000000005</v>
      </c>
      <c r="L65" s="37">
        <f>SUM(22.5+7+7+499.16+20+45.18+292.15)</f>
        <v>892.99</v>
      </c>
      <c r="M65" s="37">
        <v>0</v>
      </c>
    </row>
    <row r="66" spans="2:13" ht="30" customHeight="1">
      <c r="B66" s="38"/>
      <c r="C66" s="38"/>
      <c r="D66" s="38"/>
      <c r="E66" s="32"/>
      <c r="F66" s="32" t="s">
        <v>91</v>
      </c>
      <c r="G66" s="37">
        <v>0.45</v>
      </c>
      <c r="H66" s="37">
        <v>0.24</v>
      </c>
      <c r="I66" s="37">
        <v>0.2</v>
      </c>
      <c r="J66" s="37">
        <v>0.05</v>
      </c>
      <c r="K66" s="106"/>
      <c r="L66" s="39"/>
      <c r="M66" s="39"/>
    </row>
    <row r="67" spans="2:13" ht="30" customHeight="1">
      <c r="B67" s="38"/>
      <c r="C67" s="38"/>
      <c r="D67" s="38"/>
      <c r="E67" s="32"/>
      <c r="F67" s="32" t="s">
        <v>92</v>
      </c>
      <c r="G67" s="37">
        <f>G65*G66</f>
        <v>0</v>
      </c>
      <c r="H67" s="37">
        <f>H65*H66</f>
        <v>0</v>
      </c>
      <c r="I67" s="37">
        <f>I65*I66</f>
        <v>0</v>
      </c>
      <c r="J67" s="37">
        <f>J65*J66</f>
        <v>0</v>
      </c>
      <c r="K67" s="39"/>
      <c r="L67" s="39"/>
      <c r="M67" s="39"/>
    </row>
  </sheetData>
  <mergeCells count="3">
    <mergeCell ref="B5:D5"/>
    <mergeCell ref="B12:D12"/>
    <mergeCell ref="B60:D60"/>
  </mergeCells>
  <dataValidations count="1">
    <dataValidation allowBlank="1" showInputMessage="1" showErrorMessage="1" sqref="K62:K64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48"/>
  <sheetViews>
    <sheetView showGridLines="0" tabSelected="1" zoomScale="74" zoomScaleNormal="74" workbookViewId="0">
      <selection activeCell="O42" sqref="O42"/>
    </sheetView>
  </sheetViews>
  <sheetFormatPr defaultRowHeight="15"/>
  <cols>
    <col min="2" max="2" width="16.85546875" customWidth="1"/>
    <col min="3" max="3" width="12" customWidth="1"/>
    <col min="5" max="5" width="22.42578125" customWidth="1"/>
    <col min="6" max="6" width="31.140625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48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107" t="s">
        <v>101</v>
      </c>
      <c r="C14" s="57"/>
      <c r="D14" s="57"/>
      <c r="E14" s="50" t="s">
        <v>408</v>
      </c>
      <c r="F14" s="48"/>
      <c r="G14" s="48"/>
      <c r="H14" s="48"/>
      <c r="I14" s="48"/>
      <c r="J14" s="48"/>
      <c r="K14" s="49"/>
      <c r="L14" s="49">
        <v>612</v>
      </c>
      <c r="M14" s="49"/>
    </row>
    <row r="15" spans="1:13" ht="30" customHeight="1">
      <c r="B15" s="107" t="s">
        <v>423</v>
      </c>
      <c r="C15" s="57"/>
      <c r="D15" s="57"/>
      <c r="E15" s="50" t="s">
        <v>424</v>
      </c>
      <c r="F15" s="48"/>
      <c r="G15" s="48"/>
      <c r="H15" s="48"/>
      <c r="I15" s="48"/>
      <c r="J15" s="48"/>
      <c r="K15" s="49"/>
      <c r="L15" s="49"/>
      <c r="M15" s="49">
        <v>98.44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98.44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  <row r="48" spans="7:9" ht="18">
      <c r="G48" s="137"/>
      <c r="H48" s="137"/>
      <c r="I48" s="137"/>
    </row>
  </sheetData>
  <mergeCells count="5">
    <mergeCell ref="B6:D6"/>
    <mergeCell ref="B5:D5"/>
    <mergeCell ref="G48:I48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0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7109375" customWidth="1"/>
    <col min="3" max="3" width="17.85546875" customWidth="1"/>
    <col min="5" max="5" width="27.85546875" customWidth="1"/>
    <col min="6" max="6" width="28.28515625" customWidth="1"/>
    <col min="7" max="7" width="9.7109375" customWidth="1"/>
    <col min="8" max="8" width="13.5703125" customWidth="1"/>
    <col min="9" max="9" width="9.7109375" customWidth="1"/>
    <col min="10" max="10" width="13.7109375" customWidth="1"/>
    <col min="11" max="11" width="14.85546875" customWidth="1"/>
    <col min="12" max="12" width="19.42578125" bestFit="1" customWidth="1"/>
    <col min="13" max="13" width="19.140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7" spans="1:13" ht="26.25" customHeight="1">
      <c r="A7" s="6"/>
      <c r="B7" s="2" t="s">
        <v>0</v>
      </c>
      <c r="C7" s="2"/>
      <c r="D7" s="3" t="s">
        <v>49</v>
      </c>
      <c r="E7" s="4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8"/>
      <c r="F8" s="5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5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5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425</v>
      </c>
      <c r="C14" s="34"/>
      <c r="D14" s="34"/>
      <c r="E14" s="116" t="s">
        <v>424</v>
      </c>
      <c r="F14" s="36"/>
      <c r="G14" s="36"/>
      <c r="H14" s="36"/>
      <c r="I14" s="36"/>
      <c r="J14" s="36"/>
      <c r="K14" s="36"/>
      <c r="L14" s="37"/>
      <c r="M14" s="69">
        <v>96.63</v>
      </c>
    </row>
    <row r="15" spans="1:13" ht="30" customHeight="1">
      <c r="B15" s="33">
        <v>41974</v>
      </c>
      <c r="C15" s="34"/>
      <c r="D15" s="34"/>
      <c r="E15" s="50" t="s">
        <v>408</v>
      </c>
      <c r="F15" s="36"/>
      <c r="G15" s="36"/>
      <c r="H15" s="36"/>
      <c r="I15" s="36"/>
      <c r="J15" s="36"/>
      <c r="K15" s="36"/>
      <c r="L15" s="37">
        <v>612</v>
      </c>
      <c r="M15" s="69"/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SUM(L14:L15)</f>
        <v>612</v>
      </c>
      <c r="M16" s="37">
        <f>SUM(M14:M14)</f>
        <v>96.63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3">
    <mergeCell ref="B5:D5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140625" customWidth="1"/>
    <col min="3" max="3" width="19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7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59">
        <v>41791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59" t="s">
        <v>425</v>
      </c>
      <c r="C15" s="36"/>
      <c r="D15" s="36"/>
      <c r="E15" s="113" t="s">
        <v>424</v>
      </c>
      <c r="F15" s="36"/>
      <c r="G15" s="36"/>
      <c r="H15" s="36"/>
      <c r="I15" s="36"/>
      <c r="J15" s="36"/>
      <c r="K15" s="36"/>
      <c r="L15" s="37"/>
      <c r="M15" s="69">
        <v>161.52000000000001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161.52000000000001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4.140625" customWidth="1"/>
    <col min="3" max="3" width="12.28515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14062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  <c r="E6" s="14"/>
      <c r="F6" s="14"/>
      <c r="G6" s="14"/>
      <c r="H6" s="14"/>
      <c r="I6" s="14"/>
      <c r="J6" s="14"/>
      <c r="K6" s="14"/>
      <c r="L6" s="14"/>
      <c r="M6" s="14"/>
    </row>
    <row r="7" spans="1:13" ht="26.25" customHeight="1">
      <c r="A7" s="6"/>
      <c r="B7" s="15" t="s">
        <v>0</v>
      </c>
      <c r="C7" s="15"/>
      <c r="D7" s="16" t="s">
        <v>50</v>
      </c>
      <c r="E7" s="16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6"/>
      <c r="B8" s="15" t="s">
        <v>1</v>
      </c>
      <c r="C8" s="15"/>
      <c r="D8" s="21" t="s">
        <v>2</v>
      </c>
      <c r="E8" s="21"/>
      <c r="F8" s="20"/>
      <c r="G8" s="20"/>
      <c r="H8" s="14"/>
      <c r="I8" s="14"/>
      <c r="J8" s="14"/>
      <c r="K8" s="20"/>
      <c r="L8" s="20"/>
      <c r="M8" s="20"/>
    </row>
    <row r="9" spans="1:13">
      <c r="A9" s="6"/>
      <c r="B9" s="20"/>
      <c r="C9" s="20"/>
      <c r="D9" s="18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6"/>
      <c r="B10" s="11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5.75">
      <c r="A11" s="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41852</v>
      </c>
      <c r="C14" s="34"/>
      <c r="D14" s="34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612</v>
      </c>
      <c r="M15" s="37">
        <f>SUM(M14:M14)</f>
        <v>0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47.2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"/>
  </dataValidations>
  <pageMargins left="0.7" right="0.7" top="0.75" bottom="0.75" header="0.3" footer="0.3"/>
  <pageSetup paperSize="9" scale="7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zoomScaleSheetLayoutView="75" workbookViewId="0">
      <selection activeCell="O42" sqref="O42"/>
    </sheetView>
  </sheetViews>
  <sheetFormatPr defaultRowHeight="15"/>
  <cols>
    <col min="2" max="2" width="16.42578125" customWidth="1"/>
    <col min="3" max="3" width="14" customWidth="1"/>
    <col min="4" max="4" width="16.7109375" customWidth="1"/>
    <col min="5" max="5" width="22.710937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75</v>
      </c>
      <c r="E7" s="17"/>
      <c r="F7" s="17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512</v>
      </c>
      <c r="E8" s="22"/>
      <c r="F8" s="17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36"/>
      <c r="D14" s="36"/>
      <c r="E14" s="7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423</v>
      </c>
      <c r="C15" s="36"/>
      <c r="D15" s="36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5"/>
  </dataValidations>
  <pageMargins left="0.7" right="0.7" top="0.75" bottom="0.75" header="0.3" footer="0.3"/>
  <pageSetup paperSize="9" scale="6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217"/>
  <sheetViews>
    <sheetView showGridLines="0" tabSelected="1" topLeftCell="A172" zoomScale="75" zoomScaleNormal="75" zoomScaleSheetLayoutView="75" workbookViewId="0">
      <selection activeCell="O42" sqref="O42"/>
    </sheetView>
  </sheetViews>
  <sheetFormatPr defaultRowHeight="15"/>
  <cols>
    <col min="2" max="2" width="16.7109375" customWidth="1"/>
    <col min="3" max="3" width="19.28515625" customWidth="1"/>
    <col min="4" max="4" width="19.85546875" customWidth="1"/>
    <col min="5" max="5" width="23.42578125" bestFit="1" customWidth="1"/>
    <col min="6" max="6" width="32.28515625" bestFit="1" customWidth="1"/>
    <col min="7" max="7" width="12.85546875" customWidth="1"/>
    <col min="8" max="8" width="14" bestFit="1" customWidth="1"/>
    <col min="9" max="9" width="9.7109375" bestFit="1" customWidth="1"/>
    <col min="10" max="10" width="13.1406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1.75" customHeight="1">
      <c r="B6" s="137"/>
      <c r="C6" s="137"/>
      <c r="D6" s="137"/>
    </row>
    <row r="7" spans="1:13" s="27" customFormat="1" ht="26.25" customHeight="1">
      <c r="A7" s="12"/>
      <c r="B7" s="15" t="s">
        <v>0</v>
      </c>
      <c r="C7" s="15"/>
      <c r="D7" s="16" t="s">
        <v>51</v>
      </c>
      <c r="E7" s="16"/>
      <c r="F7" s="15"/>
      <c r="G7" s="15"/>
      <c r="H7" s="12"/>
      <c r="I7" s="12"/>
      <c r="J7" s="12"/>
      <c r="K7" s="15"/>
      <c r="L7" s="15"/>
    </row>
    <row r="8" spans="1:13" s="27" customFormat="1" ht="26.25" customHeight="1">
      <c r="A8" s="12"/>
      <c r="B8" s="15" t="s">
        <v>1</v>
      </c>
      <c r="C8" s="15"/>
      <c r="D8" s="21" t="s">
        <v>420</v>
      </c>
      <c r="E8" s="21"/>
      <c r="F8" s="15"/>
      <c r="G8" s="15"/>
      <c r="H8" s="12"/>
      <c r="I8" s="12"/>
      <c r="J8" s="12"/>
      <c r="K8" s="15"/>
      <c r="L8" s="15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</row>
    <row r="10" spans="1:13" ht="15.75">
      <c r="A10" s="14"/>
      <c r="B10" s="11" t="s">
        <v>3</v>
      </c>
      <c r="C10" s="12"/>
      <c r="D10" s="12"/>
      <c r="E10" s="14"/>
      <c r="F10" s="14"/>
      <c r="G10" s="14"/>
      <c r="H10" s="14"/>
      <c r="I10" s="14"/>
      <c r="J10" s="14"/>
      <c r="K10" s="14"/>
      <c r="L10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45.75">
      <c r="B14" s="73">
        <v>41673</v>
      </c>
      <c r="C14" s="57"/>
      <c r="D14" s="57"/>
      <c r="E14" s="50" t="s">
        <v>135</v>
      </c>
      <c r="F14" s="50" t="s">
        <v>136</v>
      </c>
      <c r="G14" s="48">
        <v>10</v>
      </c>
      <c r="H14" s="48"/>
      <c r="I14" s="48"/>
      <c r="J14" s="48"/>
      <c r="K14" s="49"/>
      <c r="L14" s="49"/>
      <c r="M14" s="49"/>
    </row>
    <row r="15" spans="1:13" ht="30.75">
      <c r="B15" s="73">
        <v>41675</v>
      </c>
      <c r="C15" s="57"/>
      <c r="D15" s="57"/>
      <c r="E15" s="50" t="s">
        <v>137</v>
      </c>
      <c r="F15" s="50" t="s">
        <v>138</v>
      </c>
      <c r="G15" s="48">
        <v>8</v>
      </c>
      <c r="H15" s="48"/>
      <c r="I15" s="48"/>
      <c r="J15" s="48"/>
      <c r="K15" s="49"/>
      <c r="L15" s="49"/>
      <c r="M15" s="49"/>
    </row>
    <row r="16" spans="1:13" ht="45.75">
      <c r="B16" s="73">
        <v>41676</v>
      </c>
      <c r="C16" s="57"/>
      <c r="D16" s="57"/>
      <c r="E16" s="50" t="s">
        <v>139</v>
      </c>
      <c r="F16" s="50" t="s">
        <v>138</v>
      </c>
      <c r="G16" s="48">
        <v>8</v>
      </c>
      <c r="H16" s="48"/>
      <c r="I16" s="48"/>
      <c r="J16" s="48"/>
      <c r="K16" s="49"/>
      <c r="L16" s="49"/>
      <c r="M16" s="49"/>
    </row>
    <row r="17" spans="2:13" ht="45.75">
      <c r="B17" s="73">
        <v>41680</v>
      </c>
      <c r="C17" s="57"/>
      <c r="D17" s="57"/>
      <c r="E17" s="50" t="s">
        <v>135</v>
      </c>
      <c r="F17" s="50" t="s">
        <v>136</v>
      </c>
      <c r="G17" s="48">
        <v>10</v>
      </c>
      <c r="H17" s="48"/>
      <c r="I17" s="48"/>
      <c r="J17" s="48"/>
      <c r="K17" s="49"/>
      <c r="L17" s="49"/>
      <c r="M17" s="49"/>
    </row>
    <row r="18" spans="2:13" ht="30.75">
      <c r="B18" s="73">
        <v>41681</v>
      </c>
      <c r="C18" s="57"/>
      <c r="D18" s="57"/>
      <c r="E18" s="50" t="s">
        <v>137</v>
      </c>
      <c r="F18" s="50" t="s">
        <v>138</v>
      </c>
      <c r="G18" s="48">
        <v>8</v>
      </c>
      <c r="H18" s="48"/>
      <c r="I18" s="48"/>
      <c r="J18" s="48"/>
      <c r="K18" s="49"/>
      <c r="L18" s="49"/>
      <c r="M18" s="49"/>
    </row>
    <row r="19" spans="2:13" ht="60.75">
      <c r="B19" s="73">
        <v>41682</v>
      </c>
      <c r="C19" s="57"/>
      <c r="D19" s="57"/>
      <c r="E19" s="50" t="s">
        <v>140</v>
      </c>
      <c r="F19" s="50" t="s">
        <v>138</v>
      </c>
      <c r="G19" s="48">
        <v>8</v>
      </c>
      <c r="H19" s="48"/>
      <c r="I19" s="48"/>
      <c r="J19" s="48"/>
      <c r="K19" s="49"/>
      <c r="L19" s="49"/>
      <c r="M19" s="49"/>
    </row>
    <row r="20" spans="2:13" ht="45.75">
      <c r="B20" s="73">
        <v>41683</v>
      </c>
      <c r="C20" s="57"/>
      <c r="D20" s="57"/>
      <c r="E20" s="50" t="s">
        <v>139</v>
      </c>
      <c r="F20" s="50" t="s">
        <v>138</v>
      </c>
      <c r="G20" s="48">
        <v>8</v>
      </c>
      <c r="H20" s="48"/>
      <c r="I20" s="48"/>
      <c r="J20" s="48"/>
      <c r="K20" s="49"/>
      <c r="L20" s="49"/>
      <c r="M20" s="49"/>
    </row>
    <row r="21" spans="2:13" ht="30.75">
      <c r="B21" s="73">
        <v>41687</v>
      </c>
      <c r="C21" s="57"/>
      <c r="D21" s="57"/>
      <c r="E21" s="50" t="s">
        <v>137</v>
      </c>
      <c r="F21" s="50" t="s">
        <v>138</v>
      </c>
      <c r="G21" s="48">
        <v>8</v>
      </c>
      <c r="H21" s="48"/>
      <c r="I21" s="48"/>
      <c r="J21" s="48"/>
      <c r="K21" s="49"/>
      <c r="L21" s="49"/>
      <c r="M21" s="49"/>
    </row>
    <row r="22" spans="2:13" ht="30.75">
      <c r="B22" s="73">
        <v>41688</v>
      </c>
      <c r="C22" s="57"/>
      <c r="D22" s="57"/>
      <c r="E22" s="50" t="s">
        <v>137</v>
      </c>
      <c r="F22" s="50" t="s">
        <v>138</v>
      </c>
      <c r="G22" s="48">
        <v>8</v>
      </c>
      <c r="H22" s="48"/>
      <c r="I22" s="48"/>
      <c r="J22" s="48"/>
      <c r="K22" s="49"/>
      <c r="L22" s="49"/>
      <c r="M22" s="49"/>
    </row>
    <row r="23" spans="2:13" ht="30" customHeight="1">
      <c r="B23" s="73">
        <v>41695</v>
      </c>
      <c r="C23" s="57"/>
      <c r="D23" s="57"/>
      <c r="E23" s="50" t="s">
        <v>141</v>
      </c>
      <c r="F23" s="50" t="s">
        <v>138</v>
      </c>
      <c r="G23" s="48">
        <v>8</v>
      </c>
      <c r="H23" s="48"/>
      <c r="I23" s="48"/>
      <c r="J23" s="48"/>
      <c r="K23" s="49"/>
      <c r="L23" s="49"/>
      <c r="M23" s="49"/>
    </row>
    <row r="24" spans="2:13" ht="60.75">
      <c r="B24" s="73">
        <v>41696</v>
      </c>
      <c r="C24" s="57"/>
      <c r="D24" s="57"/>
      <c r="E24" s="50" t="s">
        <v>140</v>
      </c>
      <c r="F24" s="50" t="s">
        <v>138</v>
      </c>
      <c r="G24" s="48">
        <v>8</v>
      </c>
      <c r="H24" s="48"/>
      <c r="I24" s="48"/>
      <c r="J24" s="48"/>
      <c r="K24" s="49"/>
      <c r="L24" s="49"/>
      <c r="M24" s="49"/>
    </row>
    <row r="25" spans="2:13" ht="30" customHeight="1">
      <c r="B25" s="73">
        <v>41697</v>
      </c>
      <c r="C25" s="57"/>
      <c r="D25" s="57"/>
      <c r="E25" s="50" t="s">
        <v>142</v>
      </c>
      <c r="F25" s="50" t="s">
        <v>138</v>
      </c>
      <c r="G25" s="48">
        <v>8</v>
      </c>
      <c r="H25" s="48"/>
      <c r="I25" s="48"/>
      <c r="J25" s="48"/>
      <c r="K25" s="49"/>
      <c r="L25" s="49"/>
      <c r="M25" s="49"/>
    </row>
    <row r="26" spans="2:13" ht="45.75">
      <c r="B26" s="73">
        <v>41701</v>
      </c>
      <c r="C26" s="57"/>
      <c r="D26" s="57"/>
      <c r="E26" s="50" t="s">
        <v>135</v>
      </c>
      <c r="F26" s="50" t="s">
        <v>136</v>
      </c>
      <c r="G26" s="48">
        <v>10</v>
      </c>
      <c r="H26" s="48"/>
      <c r="I26" s="48"/>
      <c r="J26" s="48"/>
      <c r="K26" s="49"/>
      <c r="L26" s="49"/>
      <c r="M26" s="49"/>
    </row>
    <row r="27" spans="2:13" ht="45.75">
      <c r="B27" s="73">
        <v>41702</v>
      </c>
      <c r="C27" s="57"/>
      <c r="D27" s="57"/>
      <c r="E27" s="50" t="s">
        <v>143</v>
      </c>
      <c r="F27" s="50" t="s">
        <v>138</v>
      </c>
      <c r="G27" s="48">
        <v>8</v>
      </c>
      <c r="H27" s="48"/>
      <c r="I27" s="48"/>
      <c r="J27" s="48"/>
      <c r="K27" s="49"/>
      <c r="L27" s="49"/>
      <c r="M27" s="49"/>
    </row>
    <row r="28" spans="2:13" ht="30.75">
      <c r="B28" s="73">
        <v>41703</v>
      </c>
      <c r="C28" s="57"/>
      <c r="D28" s="57"/>
      <c r="E28" s="50" t="s">
        <v>144</v>
      </c>
      <c r="F28" s="50" t="s">
        <v>138</v>
      </c>
      <c r="G28" s="48">
        <v>8</v>
      </c>
      <c r="H28" s="48"/>
      <c r="I28" s="48"/>
      <c r="J28" s="48"/>
      <c r="K28" s="49"/>
      <c r="L28" s="49"/>
      <c r="M28" s="49"/>
    </row>
    <row r="29" spans="2:13" ht="30" customHeight="1">
      <c r="B29" s="73">
        <v>41704</v>
      </c>
      <c r="C29" s="57"/>
      <c r="D29" s="57"/>
      <c r="E29" s="50" t="s">
        <v>145</v>
      </c>
      <c r="F29" s="50" t="s">
        <v>138</v>
      </c>
      <c r="G29" s="48">
        <v>8</v>
      </c>
      <c r="H29" s="48"/>
      <c r="I29" s="48"/>
      <c r="J29" s="48"/>
      <c r="K29" s="49"/>
      <c r="L29" s="49"/>
      <c r="M29" s="49"/>
    </row>
    <row r="30" spans="2:13" ht="45.75">
      <c r="B30" s="73">
        <v>41708</v>
      </c>
      <c r="C30" s="57"/>
      <c r="D30" s="57"/>
      <c r="E30" s="50" t="s">
        <v>135</v>
      </c>
      <c r="F30" s="50" t="s">
        <v>136</v>
      </c>
      <c r="G30" s="48">
        <v>10</v>
      </c>
      <c r="H30" s="48"/>
      <c r="I30" s="48"/>
      <c r="J30" s="48"/>
      <c r="K30" s="49"/>
      <c r="L30" s="49"/>
      <c r="M30" s="49"/>
    </row>
    <row r="31" spans="2:13" ht="30.75">
      <c r="B31" s="73">
        <v>41709</v>
      </c>
      <c r="C31" s="57"/>
      <c r="D31" s="57"/>
      <c r="E31" s="50" t="s">
        <v>146</v>
      </c>
      <c r="F31" s="50" t="s">
        <v>138</v>
      </c>
      <c r="G31" s="48">
        <v>8</v>
      </c>
      <c r="H31" s="48"/>
      <c r="I31" s="48"/>
      <c r="J31" s="48"/>
      <c r="K31" s="49"/>
      <c r="L31" s="49"/>
      <c r="M31" s="49"/>
    </row>
    <row r="32" spans="2:13" ht="60.75">
      <c r="B32" s="73">
        <v>41710</v>
      </c>
      <c r="C32" s="57"/>
      <c r="D32" s="57"/>
      <c r="E32" s="50" t="s">
        <v>140</v>
      </c>
      <c r="F32" s="50" t="s">
        <v>138</v>
      </c>
      <c r="G32" s="48">
        <v>8</v>
      </c>
      <c r="H32" s="48"/>
      <c r="I32" s="48"/>
      <c r="J32" s="48"/>
      <c r="K32" s="49"/>
      <c r="L32" s="49"/>
      <c r="M32" s="49"/>
    </row>
    <row r="33" spans="2:13" ht="45.75">
      <c r="B33" s="73">
        <v>41711</v>
      </c>
      <c r="C33" s="57"/>
      <c r="D33" s="57"/>
      <c r="E33" s="50" t="s">
        <v>139</v>
      </c>
      <c r="F33" s="50" t="s">
        <v>138</v>
      </c>
      <c r="G33" s="48">
        <v>8</v>
      </c>
      <c r="H33" s="48"/>
      <c r="I33" s="48"/>
      <c r="J33" s="48"/>
      <c r="K33" s="49"/>
      <c r="L33" s="49"/>
      <c r="M33" s="49"/>
    </row>
    <row r="34" spans="2:13" ht="45.75">
      <c r="B34" s="73">
        <v>41715</v>
      </c>
      <c r="C34" s="57"/>
      <c r="D34" s="57"/>
      <c r="E34" s="50" t="s">
        <v>135</v>
      </c>
      <c r="F34" s="50" t="s">
        <v>136</v>
      </c>
      <c r="G34" s="48">
        <v>10</v>
      </c>
      <c r="H34" s="48"/>
      <c r="I34" s="48"/>
      <c r="J34" s="48"/>
      <c r="K34" s="49"/>
      <c r="L34" s="49"/>
      <c r="M34" s="49"/>
    </row>
    <row r="35" spans="2:13" ht="30.75">
      <c r="B35" s="73">
        <v>41716</v>
      </c>
      <c r="C35" s="57"/>
      <c r="D35" s="57"/>
      <c r="E35" s="50" t="s">
        <v>137</v>
      </c>
      <c r="F35" s="50" t="s">
        <v>138</v>
      </c>
      <c r="G35" s="48">
        <v>8</v>
      </c>
      <c r="H35" s="48"/>
      <c r="I35" s="48"/>
      <c r="J35" s="48"/>
      <c r="K35" s="49"/>
      <c r="L35" s="49"/>
      <c r="M35" s="49"/>
    </row>
    <row r="36" spans="2:13" ht="30.75">
      <c r="B36" s="73">
        <v>41718</v>
      </c>
      <c r="C36" s="57"/>
      <c r="D36" s="57"/>
      <c r="E36" s="50" t="s">
        <v>137</v>
      </c>
      <c r="F36" s="50" t="s">
        <v>138</v>
      </c>
      <c r="G36" s="48">
        <v>8</v>
      </c>
      <c r="H36" s="48"/>
      <c r="I36" s="48"/>
      <c r="J36" s="48"/>
      <c r="K36" s="49"/>
      <c r="L36" s="49"/>
      <c r="M36" s="49"/>
    </row>
    <row r="37" spans="2:13" ht="30" customHeight="1">
      <c r="B37" s="73">
        <v>41722</v>
      </c>
      <c r="C37" s="57"/>
      <c r="D37" s="57"/>
      <c r="E37" s="50" t="s">
        <v>141</v>
      </c>
      <c r="F37" s="50" t="s">
        <v>138</v>
      </c>
      <c r="G37" s="48">
        <v>8</v>
      </c>
      <c r="H37" s="48"/>
      <c r="I37" s="48"/>
      <c r="J37" s="48"/>
      <c r="K37" s="49"/>
      <c r="L37" s="49"/>
      <c r="M37" s="49"/>
    </row>
    <row r="38" spans="2:13" ht="30.75">
      <c r="B38" s="73">
        <v>41723</v>
      </c>
      <c r="C38" s="57"/>
      <c r="D38" s="57"/>
      <c r="E38" s="50" t="s">
        <v>137</v>
      </c>
      <c r="F38" s="50" t="s">
        <v>138</v>
      </c>
      <c r="G38" s="48">
        <v>8</v>
      </c>
      <c r="H38" s="48"/>
      <c r="I38" s="48"/>
      <c r="J38" s="48"/>
      <c r="K38" s="49"/>
      <c r="L38" s="49"/>
      <c r="M38" s="49"/>
    </row>
    <row r="39" spans="2:13" ht="75.75">
      <c r="B39" s="73">
        <v>41724</v>
      </c>
      <c r="C39" s="57"/>
      <c r="D39" s="57"/>
      <c r="E39" s="50" t="s">
        <v>147</v>
      </c>
      <c r="F39" s="50" t="s">
        <v>138</v>
      </c>
      <c r="G39" s="48">
        <v>8</v>
      </c>
      <c r="H39" s="48"/>
      <c r="I39" s="48"/>
      <c r="J39" s="48"/>
      <c r="K39" s="49"/>
      <c r="L39" s="49"/>
      <c r="M39" s="49"/>
    </row>
    <row r="40" spans="2:13" ht="30.75">
      <c r="B40" s="73">
        <v>41725</v>
      </c>
      <c r="C40" s="57"/>
      <c r="D40" s="57"/>
      <c r="E40" s="50" t="s">
        <v>137</v>
      </c>
      <c r="F40" s="50" t="s">
        <v>138</v>
      </c>
      <c r="G40" s="48">
        <v>8</v>
      </c>
      <c r="H40" s="48"/>
      <c r="I40" s="48"/>
      <c r="J40" s="48"/>
      <c r="K40" s="49"/>
      <c r="L40" s="49"/>
      <c r="M40" s="49"/>
    </row>
    <row r="41" spans="2:13" ht="30.75">
      <c r="B41" s="73">
        <v>41737</v>
      </c>
      <c r="C41" s="57"/>
      <c r="D41" s="57"/>
      <c r="E41" s="50" t="s">
        <v>137</v>
      </c>
      <c r="F41" s="50" t="s">
        <v>138</v>
      </c>
      <c r="G41" s="48">
        <v>8</v>
      </c>
      <c r="H41" s="48"/>
      <c r="I41" s="48"/>
      <c r="J41" s="48"/>
      <c r="K41" s="49"/>
      <c r="L41" s="49"/>
      <c r="M41" s="49"/>
    </row>
    <row r="42" spans="2:13" ht="60.75">
      <c r="B42" s="73">
        <v>41738</v>
      </c>
      <c r="C42" s="57"/>
      <c r="D42" s="57"/>
      <c r="E42" s="50" t="s">
        <v>140</v>
      </c>
      <c r="F42" s="50" t="s">
        <v>138</v>
      </c>
      <c r="G42" s="48">
        <v>8</v>
      </c>
      <c r="H42" s="48"/>
      <c r="I42" s="48"/>
      <c r="J42" s="48"/>
      <c r="K42" s="49"/>
      <c r="L42" s="49"/>
      <c r="M42" s="49"/>
    </row>
    <row r="43" spans="2:13" ht="30.75">
      <c r="B43" s="73">
        <v>41739</v>
      </c>
      <c r="C43" s="57"/>
      <c r="D43" s="57"/>
      <c r="E43" s="50" t="s">
        <v>137</v>
      </c>
      <c r="F43" s="50" t="s">
        <v>138</v>
      </c>
      <c r="G43" s="48">
        <v>8</v>
      </c>
      <c r="H43" s="48"/>
      <c r="I43" s="48"/>
      <c r="J43" s="48"/>
      <c r="K43" s="49"/>
      <c r="L43" s="49"/>
      <c r="M43" s="49"/>
    </row>
    <row r="44" spans="2:13" ht="30.75">
      <c r="B44" s="73">
        <v>41744</v>
      </c>
      <c r="C44" s="57"/>
      <c r="D44" s="57"/>
      <c r="E44" s="50" t="s">
        <v>137</v>
      </c>
      <c r="F44" s="50" t="s">
        <v>138</v>
      </c>
      <c r="G44" s="48">
        <v>8</v>
      </c>
      <c r="H44" s="48"/>
      <c r="I44" s="48"/>
      <c r="J44" s="48"/>
      <c r="K44" s="49"/>
      <c r="L44" s="49"/>
      <c r="M44" s="49"/>
    </row>
    <row r="45" spans="2:13" ht="30" customHeight="1">
      <c r="B45" s="73">
        <v>41745</v>
      </c>
      <c r="C45" s="57"/>
      <c r="D45" s="57"/>
      <c r="E45" s="50" t="s">
        <v>141</v>
      </c>
      <c r="F45" s="50" t="s">
        <v>138</v>
      </c>
      <c r="G45" s="48">
        <v>8</v>
      </c>
      <c r="H45" s="48"/>
      <c r="I45" s="48"/>
      <c r="J45" s="48"/>
      <c r="K45" s="49"/>
      <c r="L45" s="49"/>
      <c r="M45" s="49"/>
    </row>
    <row r="46" spans="2:13" ht="30.75">
      <c r="B46" s="73">
        <v>41746</v>
      </c>
      <c r="C46" s="57"/>
      <c r="D46" s="57"/>
      <c r="E46" s="50" t="s">
        <v>137</v>
      </c>
      <c r="F46" s="50" t="s">
        <v>138</v>
      </c>
      <c r="G46" s="48">
        <v>8</v>
      </c>
      <c r="H46" s="48"/>
      <c r="I46" s="48"/>
      <c r="J46" s="48"/>
      <c r="K46" s="49"/>
      <c r="L46" s="49"/>
      <c r="M46" s="49"/>
    </row>
    <row r="47" spans="2:13" ht="60.75">
      <c r="B47" s="73">
        <v>41751</v>
      </c>
      <c r="C47" s="57"/>
      <c r="D47" s="57"/>
      <c r="E47" s="50" t="s">
        <v>148</v>
      </c>
      <c r="F47" s="50" t="s">
        <v>138</v>
      </c>
      <c r="G47" s="48">
        <v>8</v>
      </c>
      <c r="H47" s="48"/>
      <c r="I47" s="48"/>
      <c r="J47" s="48"/>
      <c r="K47" s="49"/>
      <c r="L47" s="49"/>
      <c r="M47" s="49"/>
    </row>
    <row r="48" spans="2:13" ht="30.75">
      <c r="B48" s="73">
        <v>41752</v>
      </c>
      <c r="C48" s="57"/>
      <c r="D48" s="57"/>
      <c r="E48" s="50" t="s">
        <v>137</v>
      </c>
      <c r="F48" s="50" t="s">
        <v>138</v>
      </c>
      <c r="G48" s="48">
        <v>8</v>
      </c>
      <c r="H48" s="48"/>
      <c r="I48" s="48"/>
      <c r="J48" s="48"/>
      <c r="K48" s="49"/>
      <c r="L48" s="49"/>
      <c r="M48" s="49"/>
    </row>
    <row r="49" spans="2:13" ht="30.75">
      <c r="B49" s="73">
        <v>41757</v>
      </c>
      <c r="C49" s="57"/>
      <c r="D49" s="57"/>
      <c r="E49" s="50" t="s">
        <v>149</v>
      </c>
      <c r="F49" s="50" t="s">
        <v>150</v>
      </c>
      <c r="G49" s="48">
        <v>10</v>
      </c>
      <c r="H49" s="48"/>
      <c r="I49" s="48"/>
      <c r="J49" s="48"/>
      <c r="K49" s="49"/>
      <c r="L49" s="49"/>
      <c r="M49" s="49"/>
    </row>
    <row r="50" spans="2:13" ht="45.75">
      <c r="B50" s="73">
        <v>41758</v>
      </c>
      <c r="C50" s="57"/>
      <c r="D50" s="57"/>
      <c r="E50" s="50" t="s">
        <v>151</v>
      </c>
      <c r="F50" s="50" t="s">
        <v>138</v>
      </c>
      <c r="G50" s="48">
        <v>8</v>
      </c>
      <c r="H50" s="48"/>
      <c r="I50" s="48"/>
      <c r="J50" s="48"/>
      <c r="K50" s="49"/>
      <c r="L50" s="49"/>
      <c r="M50" s="49"/>
    </row>
    <row r="51" spans="2:13" ht="60.75">
      <c r="B51" s="73">
        <v>41759</v>
      </c>
      <c r="C51" s="57"/>
      <c r="D51" s="57"/>
      <c r="E51" s="50" t="s">
        <v>140</v>
      </c>
      <c r="F51" s="50" t="s">
        <v>138</v>
      </c>
      <c r="G51" s="48">
        <v>8</v>
      </c>
      <c r="H51" s="48"/>
      <c r="I51" s="48"/>
      <c r="J51" s="48"/>
      <c r="K51" s="49"/>
      <c r="L51" s="49"/>
      <c r="M51" s="49"/>
    </row>
    <row r="52" spans="2:13" ht="45.75">
      <c r="B52" s="73">
        <v>41760</v>
      </c>
      <c r="C52" s="57"/>
      <c r="D52" s="57"/>
      <c r="E52" s="50" t="s">
        <v>139</v>
      </c>
      <c r="F52" s="50"/>
      <c r="G52" s="48">
        <v>8</v>
      </c>
      <c r="H52" s="48"/>
      <c r="I52" s="48"/>
      <c r="J52" s="48"/>
      <c r="K52" s="49"/>
      <c r="L52" s="49"/>
      <c r="M52" s="49"/>
    </row>
    <row r="53" spans="2:13" ht="30.75">
      <c r="B53" s="73">
        <v>41765</v>
      </c>
      <c r="C53" s="57"/>
      <c r="D53" s="57"/>
      <c r="E53" s="50" t="s">
        <v>137</v>
      </c>
      <c r="F53" s="50" t="s">
        <v>138</v>
      </c>
      <c r="G53" s="48">
        <v>8</v>
      </c>
      <c r="H53" s="48"/>
      <c r="I53" s="48"/>
      <c r="J53" s="48"/>
      <c r="K53" s="49"/>
      <c r="L53" s="49"/>
      <c r="M53" s="49"/>
    </row>
    <row r="54" spans="2:13" ht="30.75">
      <c r="B54" s="73">
        <v>41766</v>
      </c>
      <c r="C54" s="57"/>
      <c r="D54" s="57"/>
      <c r="E54" s="50" t="s">
        <v>137</v>
      </c>
      <c r="F54" s="50" t="s">
        <v>138</v>
      </c>
      <c r="G54" s="48">
        <v>8</v>
      </c>
      <c r="H54" s="48"/>
      <c r="I54" s="48"/>
      <c r="J54" s="48"/>
      <c r="K54" s="49"/>
      <c r="L54" s="49"/>
      <c r="M54" s="49"/>
    </row>
    <row r="55" spans="2:13" ht="30" customHeight="1">
      <c r="B55" s="73">
        <v>41767</v>
      </c>
      <c r="C55" s="57"/>
      <c r="D55" s="57"/>
      <c r="E55" s="50" t="s">
        <v>152</v>
      </c>
      <c r="F55" s="50" t="s">
        <v>138</v>
      </c>
      <c r="G55" s="48">
        <v>8</v>
      </c>
      <c r="H55" s="48"/>
      <c r="I55" s="48"/>
      <c r="J55" s="48"/>
      <c r="K55" s="49"/>
      <c r="L55" s="49"/>
      <c r="M55" s="49"/>
    </row>
    <row r="56" spans="2:13" ht="45.75">
      <c r="B56" s="73">
        <v>41771</v>
      </c>
      <c r="C56" s="57"/>
      <c r="D56" s="57"/>
      <c r="E56" s="50" t="s">
        <v>153</v>
      </c>
      <c r="F56" s="50" t="s">
        <v>150</v>
      </c>
      <c r="G56" s="48">
        <v>10</v>
      </c>
      <c r="H56" s="48"/>
      <c r="I56" s="48"/>
      <c r="J56" s="48"/>
      <c r="K56" s="49"/>
      <c r="L56" s="49"/>
      <c r="M56" s="49"/>
    </row>
    <row r="57" spans="2:13" ht="30.75">
      <c r="B57" s="73">
        <v>41772</v>
      </c>
      <c r="C57" s="57"/>
      <c r="D57" s="57"/>
      <c r="E57" s="50" t="s">
        <v>137</v>
      </c>
      <c r="F57" s="50" t="s">
        <v>138</v>
      </c>
      <c r="G57" s="48">
        <v>8</v>
      </c>
      <c r="H57" s="48"/>
      <c r="I57" s="48"/>
      <c r="J57" s="48"/>
      <c r="K57" s="49"/>
      <c r="L57" s="49"/>
      <c r="M57" s="49"/>
    </row>
    <row r="58" spans="2:13" ht="60.75">
      <c r="B58" s="73">
        <v>41773</v>
      </c>
      <c r="C58" s="57"/>
      <c r="D58" s="57"/>
      <c r="E58" s="50" t="s">
        <v>140</v>
      </c>
      <c r="F58" s="50" t="s">
        <v>138</v>
      </c>
      <c r="G58" s="48">
        <v>8</v>
      </c>
      <c r="H58" s="48"/>
      <c r="I58" s="48"/>
      <c r="J58" s="48"/>
      <c r="K58" s="49"/>
      <c r="L58" s="49"/>
      <c r="M58" s="49"/>
    </row>
    <row r="59" spans="2:13" ht="30" customHeight="1">
      <c r="B59" s="73">
        <v>41774</v>
      </c>
      <c r="C59" s="57"/>
      <c r="D59" s="57"/>
      <c r="E59" s="50" t="s">
        <v>142</v>
      </c>
      <c r="F59" s="50" t="s">
        <v>138</v>
      </c>
      <c r="G59" s="48">
        <v>8</v>
      </c>
      <c r="H59" s="48"/>
      <c r="I59" s="48"/>
      <c r="J59" s="48"/>
      <c r="K59" s="49"/>
      <c r="L59" s="49"/>
      <c r="M59" s="49"/>
    </row>
    <row r="60" spans="2:13" ht="30.75">
      <c r="B60" s="73">
        <v>41775</v>
      </c>
      <c r="C60" s="57"/>
      <c r="D60" s="57"/>
      <c r="E60" s="50" t="s">
        <v>137</v>
      </c>
      <c r="F60" s="50" t="s">
        <v>138</v>
      </c>
      <c r="G60" s="48">
        <v>8</v>
      </c>
      <c r="H60" s="48"/>
      <c r="I60" s="48"/>
      <c r="J60" s="48"/>
      <c r="K60" s="49"/>
      <c r="L60" s="49"/>
      <c r="M60" s="49"/>
    </row>
    <row r="61" spans="2:13" ht="30.75">
      <c r="B61" s="73">
        <v>41779</v>
      </c>
      <c r="C61" s="57"/>
      <c r="D61" s="57"/>
      <c r="E61" s="50" t="s">
        <v>154</v>
      </c>
      <c r="F61" s="50" t="s">
        <v>138</v>
      </c>
      <c r="G61" s="48">
        <v>8</v>
      </c>
      <c r="H61" s="48"/>
      <c r="I61" s="48"/>
      <c r="J61" s="48"/>
      <c r="K61" s="49"/>
      <c r="L61" s="49"/>
      <c r="M61" s="49"/>
    </row>
    <row r="62" spans="2:13" ht="30.75">
      <c r="B62" s="73">
        <v>41780</v>
      </c>
      <c r="C62" s="57"/>
      <c r="D62" s="57"/>
      <c r="E62" s="50" t="s">
        <v>155</v>
      </c>
      <c r="F62" s="50" t="s">
        <v>138</v>
      </c>
      <c r="G62" s="48">
        <v>8</v>
      </c>
      <c r="H62" s="48"/>
      <c r="I62" s="48"/>
      <c r="J62" s="48"/>
      <c r="K62" s="49"/>
      <c r="L62" s="49"/>
      <c r="M62" s="49"/>
    </row>
    <row r="63" spans="2:13" ht="30.75">
      <c r="B63" s="73">
        <v>41781</v>
      </c>
      <c r="C63" s="57"/>
      <c r="D63" s="57"/>
      <c r="E63" s="50" t="s">
        <v>156</v>
      </c>
      <c r="F63" s="50" t="s">
        <v>138</v>
      </c>
      <c r="G63" s="48">
        <v>8</v>
      </c>
      <c r="H63" s="48"/>
      <c r="I63" s="48"/>
      <c r="J63" s="48"/>
      <c r="K63" s="49"/>
      <c r="L63" s="49"/>
      <c r="M63" s="49"/>
    </row>
    <row r="64" spans="2:13" ht="30" customHeight="1">
      <c r="B64" s="73">
        <v>41785</v>
      </c>
      <c r="C64" s="57"/>
      <c r="D64" s="57"/>
      <c r="E64" s="50" t="s">
        <v>157</v>
      </c>
      <c r="F64" s="50" t="s">
        <v>138</v>
      </c>
      <c r="G64" s="48">
        <v>8</v>
      </c>
      <c r="H64" s="48"/>
      <c r="I64" s="48"/>
      <c r="J64" s="48"/>
      <c r="K64" s="49"/>
      <c r="L64" s="49"/>
      <c r="M64" s="49"/>
    </row>
    <row r="65" spans="2:13" ht="30.75">
      <c r="B65" s="73">
        <v>41786</v>
      </c>
      <c r="C65" s="57"/>
      <c r="D65" s="57"/>
      <c r="E65" s="50" t="s">
        <v>146</v>
      </c>
      <c r="F65" s="50" t="s">
        <v>138</v>
      </c>
      <c r="G65" s="48">
        <v>8</v>
      </c>
      <c r="H65" s="48"/>
      <c r="I65" s="48"/>
      <c r="J65" s="48"/>
      <c r="K65" s="49"/>
      <c r="L65" s="49"/>
      <c r="M65" s="49"/>
    </row>
    <row r="66" spans="2:13" ht="60.75">
      <c r="B66" s="73">
        <v>41787</v>
      </c>
      <c r="C66" s="57"/>
      <c r="D66" s="57"/>
      <c r="E66" s="50" t="s">
        <v>140</v>
      </c>
      <c r="F66" s="50" t="s">
        <v>138</v>
      </c>
      <c r="G66" s="48">
        <v>8</v>
      </c>
      <c r="H66" s="48"/>
      <c r="I66" s="48"/>
      <c r="J66" s="48"/>
      <c r="K66" s="49"/>
      <c r="L66" s="49"/>
      <c r="M66" s="49"/>
    </row>
    <row r="67" spans="2:13" ht="45.75">
      <c r="B67" s="73">
        <v>41788</v>
      </c>
      <c r="C67" s="57"/>
      <c r="D67" s="57"/>
      <c r="E67" s="50" t="s">
        <v>139</v>
      </c>
      <c r="F67" s="50" t="s">
        <v>138</v>
      </c>
      <c r="G67" s="48">
        <v>8</v>
      </c>
      <c r="H67" s="48"/>
      <c r="I67" s="48"/>
      <c r="J67" s="48"/>
      <c r="K67" s="49"/>
      <c r="L67" s="49"/>
      <c r="M67" s="49"/>
    </row>
    <row r="68" spans="2:13" ht="45.75">
      <c r="B68" s="73">
        <v>41792</v>
      </c>
      <c r="C68" s="57"/>
      <c r="D68" s="57"/>
      <c r="E68" s="50" t="s">
        <v>135</v>
      </c>
      <c r="F68" s="50" t="s">
        <v>136</v>
      </c>
      <c r="G68" s="48">
        <v>10</v>
      </c>
      <c r="H68" s="48"/>
      <c r="I68" s="48"/>
      <c r="J68" s="48"/>
      <c r="K68" s="49"/>
      <c r="L68" s="49"/>
      <c r="M68" s="49"/>
    </row>
    <row r="69" spans="2:13" ht="30.75">
      <c r="B69" s="73">
        <v>41793</v>
      </c>
      <c r="C69" s="57"/>
      <c r="D69" s="57"/>
      <c r="E69" s="50" t="s">
        <v>137</v>
      </c>
      <c r="F69" s="50" t="s">
        <v>138</v>
      </c>
      <c r="G69" s="48">
        <v>8</v>
      </c>
      <c r="H69" s="48"/>
      <c r="I69" s="48"/>
      <c r="J69" s="48"/>
      <c r="K69" s="49"/>
      <c r="L69" s="49"/>
      <c r="M69" s="49"/>
    </row>
    <row r="70" spans="2:13" ht="30" customHeight="1">
      <c r="B70" s="73">
        <v>41795</v>
      </c>
      <c r="C70" s="57"/>
      <c r="D70" s="57"/>
      <c r="E70" s="50" t="s">
        <v>158</v>
      </c>
      <c r="F70" s="50" t="s">
        <v>138</v>
      </c>
      <c r="G70" s="48">
        <v>8</v>
      </c>
      <c r="H70" s="48"/>
      <c r="I70" s="48"/>
      <c r="J70" s="48"/>
      <c r="K70" s="49"/>
      <c r="L70" s="49"/>
      <c r="M70" s="49"/>
    </row>
    <row r="71" spans="2:13" ht="30.75">
      <c r="B71" s="73">
        <v>41813</v>
      </c>
      <c r="C71" s="57"/>
      <c r="D71" s="57"/>
      <c r="E71" s="50" t="s">
        <v>149</v>
      </c>
      <c r="F71" s="50" t="s">
        <v>150</v>
      </c>
      <c r="G71" s="48">
        <v>10</v>
      </c>
      <c r="H71" s="48"/>
      <c r="I71" s="48"/>
      <c r="J71" s="48"/>
      <c r="K71" s="49"/>
      <c r="L71" s="49"/>
      <c r="M71" s="49"/>
    </row>
    <row r="72" spans="2:13" ht="45.75">
      <c r="B72" s="73">
        <v>41814</v>
      </c>
      <c r="C72" s="57"/>
      <c r="D72" s="57"/>
      <c r="E72" s="50" t="s">
        <v>151</v>
      </c>
      <c r="F72" s="50" t="s">
        <v>138</v>
      </c>
      <c r="G72" s="48">
        <v>8</v>
      </c>
      <c r="H72" s="48"/>
      <c r="I72" s="48"/>
      <c r="J72" s="48"/>
      <c r="K72" s="49"/>
      <c r="L72" s="49"/>
      <c r="M72" s="49"/>
    </row>
    <row r="73" spans="2:13" ht="75.75">
      <c r="B73" s="73">
        <v>41815</v>
      </c>
      <c r="C73" s="57"/>
      <c r="D73" s="57"/>
      <c r="E73" s="50" t="s">
        <v>147</v>
      </c>
      <c r="F73" s="50" t="s">
        <v>159</v>
      </c>
      <c r="G73" s="48">
        <v>8</v>
      </c>
      <c r="H73" s="48"/>
      <c r="I73" s="48"/>
      <c r="J73" s="48"/>
      <c r="K73" s="49"/>
      <c r="L73" s="49"/>
      <c r="M73" s="49"/>
    </row>
    <row r="74" spans="2:13" ht="45.75">
      <c r="B74" s="73">
        <v>41816</v>
      </c>
      <c r="C74" s="57"/>
      <c r="D74" s="57"/>
      <c r="E74" s="50" t="s">
        <v>139</v>
      </c>
      <c r="F74" s="50" t="s">
        <v>138</v>
      </c>
      <c r="G74" s="48">
        <v>8</v>
      </c>
      <c r="H74" s="48"/>
      <c r="I74" s="48"/>
      <c r="J74" s="48"/>
      <c r="K74" s="49"/>
      <c r="L74" s="49"/>
      <c r="M74" s="49"/>
    </row>
    <row r="75" spans="2:13" ht="30.75">
      <c r="B75" s="73">
        <v>41817</v>
      </c>
      <c r="C75" s="57"/>
      <c r="D75" s="57"/>
      <c r="E75" s="50" t="s">
        <v>137</v>
      </c>
      <c r="F75" s="50" t="s">
        <v>138</v>
      </c>
      <c r="G75" s="48">
        <v>8</v>
      </c>
      <c r="H75" s="48"/>
      <c r="I75" s="48"/>
      <c r="J75" s="48"/>
      <c r="K75" s="49"/>
      <c r="L75" s="49"/>
      <c r="M75" s="49"/>
    </row>
    <row r="76" spans="2:13" ht="30.75">
      <c r="B76" s="73">
        <v>41820</v>
      </c>
      <c r="C76" s="57"/>
      <c r="D76" s="57"/>
      <c r="E76" s="50" t="s">
        <v>137</v>
      </c>
      <c r="F76" s="50" t="s">
        <v>138</v>
      </c>
      <c r="G76" s="48">
        <v>8</v>
      </c>
      <c r="H76" s="48"/>
      <c r="I76" s="48"/>
      <c r="J76" s="48"/>
      <c r="K76" s="49"/>
      <c r="L76" s="49"/>
      <c r="M76" s="49"/>
    </row>
    <row r="77" spans="2:13" ht="30" customHeight="1">
      <c r="B77" s="73">
        <v>41848</v>
      </c>
      <c r="C77" s="57"/>
      <c r="D77" s="57"/>
      <c r="E77" s="50" t="s">
        <v>141</v>
      </c>
      <c r="F77" s="50" t="s">
        <v>138</v>
      </c>
      <c r="G77" s="48">
        <v>8</v>
      </c>
      <c r="H77" s="48"/>
      <c r="I77" s="48"/>
      <c r="J77" s="48"/>
      <c r="K77" s="49"/>
      <c r="L77" s="49"/>
      <c r="M77" s="49"/>
    </row>
    <row r="78" spans="2:13" ht="30.75">
      <c r="B78" s="73">
        <v>41849</v>
      </c>
      <c r="C78" s="57"/>
      <c r="D78" s="57"/>
      <c r="E78" s="50" t="s">
        <v>137</v>
      </c>
      <c r="F78" s="50" t="s">
        <v>138</v>
      </c>
      <c r="G78" s="48">
        <v>8</v>
      </c>
      <c r="H78" s="48"/>
      <c r="I78" s="48"/>
      <c r="J78" s="48"/>
      <c r="K78" s="49"/>
      <c r="L78" s="49"/>
      <c r="M78" s="49"/>
    </row>
    <row r="79" spans="2:13" ht="60.75">
      <c r="B79" s="73">
        <v>41850</v>
      </c>
      <c r="C79" s="57"/>
      <c r="D79" s="57"/>
      <c r="E79" s="50" t="s">
        <v>140</v>
      </c>
      <c r="F79" s="50" t="s">
        <v>138</v>
      </c>
      <c r="G79" s="48">
        <v>8</v>
      </c>
      <c r="H79" s="48"/>
      <c r="I79" s="48"/>
      <c r="J79" s="48"/>
      <c r="K79" s="49"/>
      <c r="L79" s="49"/>
      <c r="M79" s="49"/>
    </row>
    <row r="80" spans="2:13" ht="30.75">
      <c r="B80" s="73">
        <v>41851</v>
      </c>
      <c r="C80" s="57"/>
      <c r="D80" s="57"/>
      <c r="E80" s="50" t="s">
        <v>137</v>
      </c>
      <c r="F80" s="50" t="s">
        <v>138</v>
      </c>
      <c r="G80" s="48">
        <v>8</v>
      </c>
      <c r="H80" s="48"/>
      <c r="I80" s="48"/>
      <c r="J80" s="48"/>
      <c r="K80" s="49"/>
      <c r="L80" s="49"/>
      <c r="M80" s="49"/>
    </row>
    <row r="81" spans="2:13" ht="30.75">
      <c r="B81" s="73">
        <v>41852</v>
      </c>
      <c r="C81" s="57"/>
      <c r="D81" s="57"/>
      <c r="E81" s="50" t="s">
        <v>137</v>
      </c>
      <c r="F81" s="50" t="s">
        <v>138</v>
      </c>
      <c r="G81" s="48">
        <v>8</v>
      </c>
      <c r="H81" s="48"/>
      <c r="I81" s="48"/>
      <c r="J81" s="48"/>
      <c r="K81" s="49"/>
      <c r="L81" s="49"/>
      <c r="M81" s="49"/>
    </row>
    <row r="82" spans="2:13" ht="30.75">
      <c r="B82" s="73">
        <v>41855</v>
      </c>
      <c r="C82" s="57"/>
      <c r="D82" s="57"/>
      <c r="E82" s="50" t="s">
        <v>137</v>
      </c>
      <c r="F82" s="50" t="s">
        <v>138</v>
      </c>
      <c r="G82" s="48">
        <v>8</v>
      </c>
      <c r="H82" s="48"/>
      <c r="I82" s="48"/>
      <c r="J82" s="48"/>
      <c r="K82" s="49"/>
      <c r="L82" s="49"/>
      <c r="M82" s="49"/>
    </row>
    <row r="83" spans="2:13" ht="30.75">
      <c r="B83" s="73">
        <v>41856</v>
      </c>
      <c r="C83" s="57"/>
      <c r="D83" s="57"/>
      <c r="E83" s="50" t="s">
        <v>137</v>
      </c>
      <c r="F83" s="50" t="s">
        <v>138</v>
      </c>
      <c r="G83" s="48">
        <v>8</v>
      </c>
      <c r="H83" s="48"/>
      <c r="I83" s="48"/>
      <c r="J83" s="48"/>
      <c r="K83" s="49"/>
      <c r="L83" s="49"/>
      <c r="M83" s="49"/>
    </row>
    <row r="84" spans="2:13" ht="30.75">
      <c r="B84" s="73">
        <v>41857</v>
      </c>
      <c r="C84" s="57"/>
      <c r="D84" s="57"/>
      <c r="E84" s="50" t="s">
        <v>160</v>
      </c>
      <c r="F84" s="50" t="s">
        <v>138</v>
      </c>
      <c r="G84" s="48">
        <v>8</v>
      </c>
      <c r="H84" s="48"/>
      <c r="I84" s="48"/>
      <c r="J84" s="48"/>
      <c r="K84" s="49"/>
      <c r="L84" s="49"/>
      <c r="M84" s="49"/>
    </row>
    <row r="85" spans="2:13" ht="30" customHeight="1">
      <c r="B85" s="73">
        <v>41858</v>
      </c>
      <c r="C85" s="57"/>
      <c r="D85" s="57"/>
      <c r="E85" s="50" t="s">
        <v>142</v>
      </c>
      <c r="F85" s="50" t="s">
        <v>138</v>
      </c>
      <c r="G85" s="48">
        <v>8</v>
      </c>
      <c r="H85" s="48"/>
      <c r="I85" s="48"/>
      <c r="J85" s="48"/>
      <c r="K85" s="49"/>
      <c r="L85" s="49"/>
      <c r="M85" s="49"/>
    </row>
    <row r="86" spans="2:13" ht="30" customHeight="1">
      <c r="B86" s="73">
        <v>41862</v>
      </c>
      <c r="C86" s="57"/>
      <c r="D86" s="57"/>
      <c r="E86" s="50" t="s">
        <v>161</v>
      </c>
      <c r="F86" s="50" t="s">
        <v>138</v>
      </c>
      <c r="G86" s="48">
        <v>8</v>
      </c>
      <c r="H86" s="48"/>
      <c r="I86" s="48"/>
      <c r="J86" s="48"/>
      <c r="K86" s="49"/>
      <c r="L86" s="49"/>
      <c r="M86" s="49"/>
    </row>
    <row r="87" spans="2:13" ht="30" customHeight="1">
      <c r="B87" s="73">
        <v>41863</v>
      </c>
      <c r="C87" s="57"/>
      <c r="D87" s="57"/>
      <c r="E87" s="50" t="s">
        <v>161</v>
      </c>
      <c r="F87" s="50" t="s">
        <v>138</v>
      </c>
      <c r="G87" s="48">
        <v>8</v>
      </c>
      <c r="H87" s="48"/>
      <c r="I87" s="48"/>
      <c r="J87" s="48"/>
      <c r="K87" s="49"/>
      <c r="L87" s="49"/>
      <c r="M87" s="49"/>
    </row>
    <row r="88" spans="2:13" ht="60.75">
      <c r="B88" s="73">
        <v>41864</v>
      </c>
      <c r="C88" s="57"/>
      <c r="D88" s="57"/>
      <c r="E88" s="50" t="s">
        <v>140</v>
      </c>
      <c r="F88" s="50" t="s">
        <v>138</v>
      </c>
      <c r="G88" s="48">
        <v>8</v>
      </c>
      <c r="H88" s="48"/>
      <c r="I88" s="48"/>
      <c r="J88" s="48"/>
      <c r="K88" s="49"/>
      <c r="L88" s="49"/>
      <c r="M88" s="49"/>
    </row>
    <row r="89" spans="2:13" ht="30.75">
      <c r="B89" s="73">
        <v>41865</v>
      </c>
      <c r="C89" s="57"/>
      <c r="D89" s="57"/>
      <c r="E89" s="50" t="s">
        <v>137</v>
      </c>
      <c r="F89" s="50" t="s">
        <v>138</v>
      </c>
      <c r="G89" s="48">
        <v>8</v>
      </c>
      <c r="H89" s="48"/>
      <c r="I89" s="48"/>
      <c r="J89" s="48"/>
      <c r="K89" s="49"/>
      <c r="L89" s="49"/>
      <c r="M89" s="49"/>
    </row>
    <row r="90" spans="2:13" ht="30.75">
      <c r="B90" s="73">
        <v>41869</v>
      </c>
      <c r="C90" s="57"/>
      <c r="D90" s="57"/>
      <c r="E90" s="50" t="s">
        <v>137</v>
      </c>
      <c r="F90" s="50" t="s">
        <v>138</v>
      </c>
      <c r="G90" s="48">
        <v>8</v>
      </c>
      <c r="H90" s="48"/>
      <c r="I90" s="48"/>
      <c r="J90" s="48"/>
      <c r="K90" s="49"/>
      <c r="L90" s="49"/>
      <c r="M90" s="49"/>
    </row>
    <row r="91" spans="2:13" ht="30.75">
      <c r="B91" s="73">
        <v>41870</v>
      </c>
      <c r="C91" s="57"/>
      <c r="D91" s="57"/>
      <c r="E91" s="50" t="s">
        <v>146</v>
      </c>
      <c r="F91" s="50" t="s">
        <v>138</v>
      </c>
      <c r="G91" s="48">
        <v>8</v>
      </c>
      <c r="H91" s="48"/>
      <c r="I91" s="48"/>
      <c r="J91" s="48"/>
      <c r="K91" s="49"/>
      <c r="L91" s="49"/>
      <c r="M91" s="49"/>
    </row>
    <row r="92" spans="2:13" ht="30.75">
      <c r="B92" s="73">
        <v>41871</v>
      </c>
      <c r="C92" s="57"/>
      <c r="D92" s="57"/>
      <c r="E92" s="50" t="s">
        <v>137</v>
      </c>
      <c r="F92" s="50" t="s">
        <v>138</v>
      </c>
      <c r="G92" s="48">
        <v>8</v>
      </c>
      <c r="H92" s="48"/>
      <c r="I92" s="48"/>
      <c r="J92" s="48"/>
      <c r="K92" s="49"/>
      <c r="L92" s="49"/>
      <c r="M92" s="49"/>
    </row>
    <row r="93" spans="2:13" ht="30" customHeight="1">
      <c r="B93" s="73">
        <v>41872</v>
      </c>
      <c r="C93" s="57"/>
      <c r="D93" s="57"/>
      <c r="E93" s="50" t="s">
        <v>162</v>
      </c>
      <c r="F93" s="50" t="s">
        <v>138</v>
      </c>
      <c r="G93" s="48">
        <v>8</v>
      </c>
      <c r="H93" s="48"/>
      <c r="I93" s="48"/>
      <c r="J93" s="48"/>
      <c r="K93" s="49"/>
      <c r="L93" s="49"/>
      <c r="M93" s="49"/>
    </row>
    <row r="94" spans="2:13" ht="30" customHeight="1">
      <c r="B94" s="73">
        <v>41876</v>
      </c>
      <c r="C94" s="57"/>
      <c r="D94" s="57"/>
      <c r="E94" s="50" t="s">
        <v>141</v>
      </c>
      <c r="F94" s="50" t="s">
        <v>138</v>
      </c>
      <c r="G94" s="48">
        <v>8</v>
      </c>
      <c r="H94" s="48"/>
      <c r="I94" s="48"/>
      <c r="J94" s="48"/>
      <c r="K94" s="49"/>
      <c r="L94" s="49"/>
      <c r="M94" s="49"/>
    </row>
    <row r="95" spans="2:13" ht="30.75">
      <c r="B95" s="73">
        <v>41877</v>
      </c>
      <c r="C95" s="57"/>
      <c r="D95" s="57"/>
      <c r="E95" s="50" t="s">
        <v>137</v>
      </c>
      <c r="F95" s="50" t="s">
        <v>138</v>
      </c>
      <c r="G95" s="48">
        <v>8</v>
      </c>
      <c r="H95" s="48"/>
      <c r="I95" s="48"/>
      <c r="J95" s="48"/>
      <c r="K95" s="49"/>
      <c r="L95" s="49"/>
      <c r="M95" s="49"/>
    </row>
    <row r="96" spans="2:13" ht="60.75">
      <c r="B96" s="73">
        <v>41878</v>
      </c>
      <c r="C96" s="57"/>
      <c r="D96" s="57"/>
      <c r="E96" s="50" t="s">
        <v>140</v>
      </c>
      <c r="F96" s="50" t="s">
        <v>138</v>
      </c>
      <c r="G96" s="48">
        <v>8</v>
      </c>
      <c r="H96" s="48"/>
      <c r="I96" s="48"/>
      <c r="J96" s="48"/>
      <c r="K96" s="49"/>
      <c r="L96" s="49"/>
      <c r="M96" s="49"/>
    </row>
    <row r="97" spans="2:13" ht="45.75">
      <c r="B97" s="73">
        <v>41883</v>
      </c>
      <c r="C97" s="57"/>
      <c r="D97" s="57"/>
      <c r="E97" s="50" t="s">
        <v>135</v>
      </c>
      <c r="F97" s="50" t="s">
        <v>136</v>
      </c>
      <c r="G97" s="48">
        <v>10</v>
      </c>
      <c r="H97" s="48"/>
      <c r="I97" s="48"/>
      <c r="J97" s="48"/>
      <c r="K97" s="49"/>
      <c r="L97" s="49"/>
      <c r="M97" s="49"/>
    </row>
    <row r="98" spans="2:13" ht="30.75">
      <c r="B98" s="73">
        <v>41884</v>
      </c>
      <c r="C98" s="57"/>
      <c r="D98" s="57"/>
      <c r="E98" s="50" t="s">
        <v>137</v>
      </c>
      <c r="F98" s="50" t="s">
        <v>138</v>
      </c>
      <c r="G98" s="48">
        <v>8</v>
      </c>
      <c r="H98" s="48"/>
      <c r="I98" s="48"/>
      <c r="J98" s="48"/>
      <c r="K98" s="49"/>
      <c r="L98" s="49"/>
      <c r="M98" s="49"/>
    </row>
    <row r="99" spans="2:13" ht="60.75">
      <c r="B99" s="73">
        <v>41885</v>
      </c>
      <c r="C99" s="57"/>
      <c r="D99" s="57"/>
      <c r="E99" s="50" t="s">
        <v>140</v>
      </c>
      <c r="F99" s="50" t="s">
        <v>138</v>
      </c>
      <c r="G99" s="48">
        <v>8</v>
      </c>
      <c r="H99" s="48"/>
      <c r="I99" s="48"/>
      <c r="J99" s="48"/>
      <c r="K99" s="49"/>
      <c r="L99" s="49"/>
      <c r="M99" s="49"/>
    </row>
    <row r="100" spans="2:13" ht="45.75">
      <c r="B100" s="73">
        <v>41890</v>
      </c>
      <c r="C100" s="57"/>
      <c r="D100" s="57"/>
      <c r="E100" s="50" t="s">
        <v>135</v>
      </c>
      <c r="F100" s="50" t="s">
        <v>136</v>
      </c>
      <c r="G100" s="48">
        <v>10</v>
      </c>
      <c r="H100" s="48"/>
      <c r="I100" s="48"/>
      <c r="J100" s="48"/>
      <c r="K100" s="49"/>
      <c r="L100" s="49"/>
      <c r="M100" s="49"/>
    </row>
    <row r="101" spans="2:13" ht="30.75">
      <c r="B101" s="73">
        <v>41891</v>
      </c>
      <c r="C101" s="57"/>
      <c r="D101" s="57"/>
      <c r="E101" s="50" t="s">
        <v>137</v>
      </c>
      <c r="F101" s="50" t="s">
        <v>138</v>
      </c>
      <c r="G101" s="48">
        <v>8</v>
      </c>
      <c r="H101" s="48"/>
      <c r="I101" s="48"/>
      <c r="J101" s="48"/>
      <c r="K101" s="49"/>
      <c r="L101" s="49"/>
      <c r="M101" s="49"/>
    </row>
    <row r="102" spans="2:13" ht="60.75">
      <c r="B102" s="73">
        <v>41892</v>
      </c>
      <c r="C102" s="57"/>
      <c r="D102" s="57"/>
      <c r="E102" s="50" t="s">
        <v>140</v>
      </c>
      <c r="F102" s="50" t="s">
        <v>138</v>
      </c>
      <c r="G102" s="48">
        <v>8</v>
      </c>
      <c r="H102" s="48"/>
      <c r="I102" s="48"/>
      <c r="J102" s="48"/>
      <c r="K102" s="49"/>
      <c r="L102" s="49"/>
      <c r="M102" s="49"/>
    </row>
    <row r="103" spans="2:13" ht="30.75">
      <c r="B103" s="73">
        <v>41893</v>
      </c>
      <c r="C103" s="57"/>
      <c r="D103" s="57"/>
      <c r="E103" s="50" t="s">
        <v>154</v>
      </c>
      <c r="F103" s="50" t="s">
        <v>138</v>
      </c>
      <c r="G103" s="48">
        <v>8</v>
      </c>
      <c r="H103" s="48"/>
      <c r="I103" s="48"/>
      <c r="J103" s="48"/>
      <c r="K103" s="49"/>
      <c r="L103" s="49"/>
      <c r="M103" s="49"/>
    </row>
    <row r="104" spans="2:13" ht="45.75">
      <c r="B104" s="73">
        <v>41904</v>
      </c>
      <c r="C104" s="57"/>
      <c r="D104" s="57"/>
      <c r="E104" s="50" t="s">
        <v>135</v>
      </c>
      <c r="F104" s="50" t="s">
        <v>136</v>
      </c>
      <c r="G104" s="48">
        <v>10</v>
      </c>
      <c r="H104" s="48"/>
      <c r="I104" s="48"/>
      <c r="J104" s="48"/>
      <c r="K104" s="49"/>
      <c r="L104" s="49"/>
      <c r="M104" s="49"/>
    </row>
    <row r="105" spans="2:13" ht="30.75">
      <c r="B105" s="73">
        <v>41905</v>
      </c>
      <c r="C105" s="57"/>
      <c r="D105" s="57"/>
      <c r="E105" s="50" t="s">
        <v>137</v>
      </c>
      <c r="F105" s="50" t="s">
        <v>138</v>
      </c>
      <c r="G105" s="48">
        <v>8</v>
      </c>
      <c r="H105" s="48"/>
      <c r="I105" s="48"/>
      <c r="J105" s="48"/>
      <c r="K105" s="49"/>
      <c r="L105" s="49"/>
      <c r="M105" s="49"/>
    </row>
    <row r="106" spans="2:13" ht="75.75">
      <c r="B106" s="73">
        <v>41906</v>
      </c>
      <c r="C106" s="57"/>
      <c r="D106" s="57"/>
      <c r="E106" s="50" t="s">
        <v>147</v>
      </c>
      <c r="F106" s="50" t="s">
        <v>159</v>
      </c>
      <c r="G106" s="48">
        <v>8</v>
      </c>
      <c r="H106" s="48"/>
      <c r="I106" s="48"/>
      <c r="J106" s="48"/>
      <c r="K106" s="49"/>
      <c r="L106" s="49"/>
      <c r="M106" s="49"/>
    </row>
    <row r="107" spans="2:13" ht="30" customHeight="1">
      <c r="B107" s="73">
        <v>41907</v>
      </c>
      <c r="C107" s="57"/>
      <c r="D107" s="57"/>
      <c r="E107" s="50" t="s">
        <v>162</v>
      </c>
      <c r="F107" s="50" t="s">
        <v>138</v>
      </c>
      <c r="G107" s="48">
        <v>8</v>
      </c>
      <c r="H107" s="48"/>
      <c r="I107" s="48"/>
      <c r="J107" s="48"/>
      <c r="K107" s="49"/>
      <c r="L107" s="49"/>
      <c r="M107" s="49"/>
    </row>
    <row r="108" spans="2:13" ht="30.75">
      <c r="B108" s="73">
        <v>41911</v>
      </c>
      <c r="C108" s="57"/>
      <c r="D108" s="57"/>
      <c r="E108" s="50" t="s">
        <v>149</v>
      </c>
      <c r="F108" s="50" t="s">
        <v>150</v>
      </c>
      <c r="G108" s="48">
        <v>10</v>
      </c>
      <c r="H108" s="48"/>
      <c r="I108" s="48"/>
      <c r="J108" s="48"/>
      <c r="K108" s="49"/>
      <c r="L108" s="49"/>
      <c r="M108" s="49"/>
    </row>
    <row r="109" spans="2:13" ht="30" customHeight="1">
      <c r="B109" s="73">
        <v>41912</v>
      </c>
      <c r="C109" s="57"/>
      <c r="D109" s="57"/>
      <c r="E109" s="50" t="s">
        <v>163</v>
      </c>
      <c r="F109" s="50" t="s">
        <v>138</v>
      </c>
      <c r="G109" s="48">
        <v>8</v>
      </c>
      <c r="H109" s="48"/>
      <c r="I109" s="48"/>
      <c r="J109" s="48"/>
      <c r="K109" s="49"/>
      <c r="L109" s="49"/>
      <c r="M109" s="49"/>
    </row>
    <row r="110" spans="2:13" ht="30.75">
      <c r="B110" s="73">
        <v>41913</v>
      </c>
      <c r="C110" s="57"/>
      <c r="D110" s="57"/>
      <c r="E110" s="50" t="s">
        <v>137</v>
      </c>
      <c r="F110" s="50" t="s">
        <v>138</v>
      </c>
      <c r="G110" s="48">
        <v>8</v>
      </c>
      <c r="H110" s="48"/>
      <c r="I110" s="48"/>
      <c r="J110" s="48"/>
      <c r="K110" s="49"/>
      <c r="L110" s="49"/>
      <c r="M110" s="49"/>
    </row>
    <row r="111" spans="2:13" ht="30" customHeight="1">
      <c r="B111" s="73">
        <v>41914</v>
      </c>
      <c r="C111" s="57"/>
      <c r="D111" s="57"/>
      <c r="E111" s="50" t="s">
        <v>142</v>
      </c>
      <c r="F111" s="50" t="s">
        <v>138</v>
      </c>
      <c r="G111" s="48">
        <v>8</v>
      </c>
      <c r="H111" s="48"/>
      <c r="I111" s="48"/>
      <c r="J111" s="48"/>
      <c r="K111" s="49"/>
      <c r="L111" s="49"/>
      <c r="M111" s="49"/>
    </row>
    <row r="112" spans="2:13" ht="45.75">
      <c r="B112" s="73">
        <v>41918</v>
      </c>
      <c r="C112" s="57"/>
      <c r="D112" s="57"/>
      <c r="E112" s="50" t="s">
        <v>135</v>
      </c>
      <c r="F112" s="50" t="s">
        <v>136</v>
      </c>
      <c r="G112" s="48">
        <v>10</v>
      </c>
      <c r="H112" s="48"/>
      <c r="I112" s="48"/>
      <c r="J112" s="48"/>
      <c r="K112" s="49"/>
      <c r="L112" s="49"/>
      <c r="M112" s="49"/>
    </row>
    <row r="113" spans="2:13" ht="30" customHeight="1">
      <c r="B113" s="73">
        <v>41919</v>
      </c>
      <c r="C113" s="57"/>
      <c r="D113" s="57"/>
      <c r="E113" s="50" t="s">
        <v>145</v>
      </c>
      <c r="F113" s="50" t="s">
        <v>138</v>
      </c>
      <c r="G113" s="48">
        <v>8</v>
      </c>
      <c r="H113" s="48"/>
      <c r="I113" s="48"/>
      <c r="J113" s="48"/>
      <c r="K113" s="49"/>
      <c r="L113" s="49"/>
      <c r="M113" s="49"/>
    </row>
    <row r="114" spans="2:13" ht="30.75">
      <c r="B114" s="73">
        <v>41926</v>
      </c>
      <c r="C114" s="57"/>
      <c r="D114" s="57"/>
      <c r="E114" s="50" t="s">
        <v>137</v>
      </c>
      <c r="F114" s="50" t="s">
        <v>138</v>
      </c>
      <c r="G114" s="48">
        <v>8</v>
      </c>
      <c r="H114" s="48"/>
      <c r="I114" s="48"/>
      <c r="J114" s="48"/>
      <c r="K114" s="49"/>
      <c r="L114" s="49"/>
      <c r="M114" s="49"/>
    </row>
    <row r="115" spans="2:13" ht="30" customHeight="1">
      <c r="B115" s="73">
        <v>41927</v>
      </c>
      <c r="C115" s="57"/>
      <c r="D115" s="57"/>
      <c r="E115" s="50" t="s">
        <v>164</v>
      </c>
      <c r="F115" s="50" t="s">
        <v>138</v>
      </c>
      <c r="G115" s="48">
        <v>8</v>
      </c>
      <c r="H115" s="48"/>
      <c r="I115" s="48"/>
      <c r="J115" s="48"/>
      <c r="K115" s="49"/>
      <c r="L115" s="49"/>
      <c r="M115" s="49"/>
    </row>
    <row r="116" spans="2:13" ht="30" customHeight="1">
      <c r="B116" s="73">
        <v>41928</v>
      </c>
      <c r="C116" s="57"/>
      <c r="D116" s="57"/>
      <c r="E116" s="50" t="s">
        <v>165</v>
      </c>
      <c r="F116" s="50" t="s">
        <v>138</v>
      </c>
      <c r="G116" s="48">
        <v>8</v>
      </c>
      <c r="H116" s="48"/>
      <c r="I116" s="48"/>
      <c r="J116" s="48"/>
      <c r="K116" s="49"/>
      <c r="L116" s="49"/>
      <c r="M116" s="49"/>
    </row>
    <row r="117" spans="2:13" ht="30.75">
      <c r="B117" s="73">
        <v>41932</v>
      </c>
      <c r="C117" s="57"/>
      <c r="D117" s="57"/>
      <c r="E117" s="50" t="s">
        <v>137</v>
      </c>
      <c r="F117" s="50" t="s">
        <v>138</v>
      </c>
      <c r="G117" s="48">
        <v>8</v>
      </c>
      <c r="H117" s="48"/>
      <c r="I117" s="48"/>
      <c r="J117" s="48"/>
      <c r="K117" s="49"/>
      <c r="L117" s="49"/>
      <c r="M117" s="49"/>
    </row>
    <row r="118" spans="2:13" ht="30" customHeight="1">
      <c r="B118" s="73">
        <v>41933</v>
      </c>
      <c r="C118" s="57"/>
      <c r="D118" s="57"/>
      <c r="E118" s="50" t="s">
        <v>166</v>
      </c>
      <c r="F118" s="50" t="s">
        <v>138</v>
      </c>
      <c r="G118" s="48">
        <v>8</v>
      </c>
      <c r="H118" s="48"/>
      <c r="I118" s="48"/>
      <c r="J118" s="48"/>
      <c r="K118" s="49"/>
      <c r="L118" s="49"/>
      <c r="M118" s="49"/>
    </row>
    <row r="119" spans="2:13" ht="30.75">
      <c r="B119" s="73">
        <v>41934</v>
      </c>
      <c r="C119" s="57"/>
      <c r="D119" s="57"/>
      <c r="E119" s="50" t="s">
        <v>137</v>
      </c>
      <c r="F119" s="50" t="s">
        <v>138</v>
      </c>
      <c r="G119" s="48">
        <v>8</v>
      </c>
      <c r="H119" s="48"/>
      <c r="I119" s="48"/>
      <c r="J119" s="48"/>
      <c r="K119" s="49"/>
      <c r="L119" s="49"/>
      <c r="M119" s="49"/>
    </row>
    <row r="120" spans="2:13" ht="30.75">
      <c r="B120" s="73">
        <v>41939</v>
      </c>
      <c r="C120" s="57"/>
      <c r="D120" s="57"/>
      <c r="E120" s="50" t="s">
        <v>149</v>
      </c>
      <c r="F120" s="50" t="s">
        <v>150</v>
      </c>
      <c r="G120" s="48">
        <v>10</v>
      </c>
      <c r="H120" s="48"/>
      <c r="I120" s="48"/>
      <c r="J120" s="48"/>
      <c r="K120" s="49"/>
      <c r="L120" s="49"/>
      <c r="M120" s="49"/>
    </row>
    <row r="121" spans="2:13" ht="30.75">
      <c r="B121" s="73">
        <v>41940</v>
      </c>
      <c r="C121" s="57"/>
      <c r="D121" s="57"/>
      <c r="E121" s="50" t="s">
        <v>137</v>
      </c>
      <c r="F121" s="50" t="s">
        <v>138</v>
      </c>
      <c r="G121" s="48">
        <v>8</v>
      </c>
      <c r="H121" s="48"/>
      <c r="I121" s="48"/>
      <c r="J121" s="48"/>
      <c r="K121" s="49"/>
      <c r="L121" s="49"/>
      <c r="M121" s="49"/>
    </row>
    <row r="122" spans="2:13" ht="30.75">
      <c r="B122" s="73">
        <v>41941</v>
      </c>
      <c r="C122" s="57"/>
      <c r="D122" s="57"/>
      <c r="E122" s="50" t="s">
        <v>137</v>
      </c>
      <c r="F122" s="50" t="s">
        <v>138</v>
      </c>
      <c r="G122" s="48">
        <v>8</v>
      </c>
      <c r="H122" s="48"/>
      <c r="I122" s="48"/>
      <c r="J122" s="48"/>
      <c r="K122" s="49"/>
      <c r="L122" s="49"/>
      <c r="M122" s="49"/>
    </row>
    <row r="123" spans="2:13" ht="45.75">
      <c r="B123" s="73">
        <v>41946</v>
      </c>
      <c r="C123" s="57"/>
      <c r="D123" s="57"/>
      <c r="E123" s="50" t="s">
        <v>135</v>
      </c>
      <c r="F123" s="50" t="s">
        <v>136</v>
      </c>
      <c r="G123" s="48">
        <v>10</v>
      </c>
      <c r="H123" s="48"/>
      <c r="I123" s="48"/>
      <c r="J123" s="48"/>
      <c r="K123" s="49"/>
      <c r="L123" s="49"/>
      <c r="M123" s="49"/>
    </row>
    <row r="124" spans="2:13" ht="30" customHeight="1">
      <c r="B124" s="73">
        <v>41947</v>
      </c>
      <c r="C124" s="57"/>
      <c r="D124" s="57"/>
      <c r="E124" s="50" t="s">
        <v>137</v>
      </c>
      <c r="F124" s="50" t="s">
        <v>138</v>
      </c>
      <c r="G124" s="48">
        <v>8</v>
      </c>
      <c r="H124" s="48"/>
      <c r="I124" s="48"/>
      <c r="J124" s="48"/>
      <c r="K124" s="49"/>
      <c r="L124" s="49"/>
      <c r="M124" s="49"/>
    </row>
    <row r="125" spans="2:13" ht="60.75">
      <c r="B125" s="73">
        <v>41948</v>
      </c>
      <c r="C125" s="57"/>
      <c r="D125" s="57"/>
      <c r="E125" s="50" t="s">
        <v>140</v>
      </c>
      <c r="F125" s="50" t="s">
        <v>138</v>
      </c>
      <c r="G125" s="48">
        <v>8</v>
      </c>
      <c r="H125" s="48"/>
      <c r="I125" s="48"/>
      <c r="J125" s="48"/>
      <c r="K125" s="49"/>
      <c r="L125" s="49"/>
      <c r="M125" s="49"/>
    </row>
    <row r="126" spans="2:13" ht="45.75">
      <c r="B126" s="73">
        <v>41953</v>
      </c>
      <c r="C126" s="57"/>
      <c r="D126" s="57"/>
      <c r="E126" s="50" t="s">
        <v>135</v>
      </c>
      <c r="F126" s="50" t="s">
        <v>136</v>
      </c>
      <c r="G126" s="48">
        <v>10</v>
      </c>
      <c r="H126" s="48"/>
      <c r="I126" s="48"/>
      <c r="J126" s="48"/>
      <c r="K126" s="49"/>
      <c r="L126" s="49"/>
      <c r="M126" s="49"/>
    </row>
    <row r="127" spans="2:13" ht="30.75">
      <c r="B127" s="73">
        <v>41955</v>
      </c>
      <c r="C127" s="57"/>
      <c r="D127" s="57"/>
      <c r="E127" s="50" t="s">
        <v>160</v>
      </c>
      <c r="F127" s="50" t="s">
        <v>138</v>
      </c>
      <c r="G127" s="48">
        <v>8</v>
      </c>
      <c r="H127" s="48"/>
      <c r="I127" s="48"/>
      <c r="J127" s="48"/>
      <c r="K127" s="49"/>
      <c r="L127" s="49"/>
      <c r="M127" s="49"/>
    </row>
    <row r="128" spans="2:13" ht="30" customHeight="1">
      <c r="B128" s="73">
        <v>41956</v>
      </c>
      <c r="C128" s="57"/>
      <c r="D128" s="57"/>
      <c r="E128" s="50" t="s">
        <v>137</v>
      </c>
      <c r="F128" s="50" t="s">
        <v>138</v>
      </c>
      <c r="G128" s="48">
        <v>8</v>
      </c>
      <c r="H128" s="48"/>
      <c r="I128" s="48"/>
      <c r="J128" s="48"/>
      <c r="K128" s="49"/>
      <c r="L128" s="49"/>
      <c r="M128" s="49"/>
    </row>
    <row r="129" spans="2:13" ht="45.75">
      <c r="B129" s="73">
        <v>41960</v>
      </c>
      <c r="C129" s="57"/>
      <c r="D129" s="57"/>
      <c r="E129" s="50" t="s">
        <v>135</v>
      </c>
      <c r="F129" s="50" t="s">
        <v>136</v>
      </c>
      <c r="G129" s="48">
        <v>10</v>
      </c>
      <c r="H129" s="48"/>
      <c r="I129" s="48"/>
      <c r="J129" s="48"/>
      <c r="K129" s="49"/>
      <c r="L129" s="49"/>
      <c r="M129" s="49"/>
    </row>
    <row r="130" spans="2:13" ht="30" customHeight="1">
      <c r="B130" s="73">
        <v>41961</v>
      </c>
      <c r="C130" s="57"/>
      <c r="D130" s="57"/>
      <c r="E130" s="50" t="s">
        <v>498</v>
      </c>
      <c r="F130" s="50" t="s">
        <v>202</v>
      </c>
      <c r="G130" s="48">
        <v>8</v>
      </c>
      <c r="H130" s="48"/>
      <c r="I130" s="48"/>
      <c r="J130" s="48"/>
      <c r="K130" s="49"/>
      <c r="L130" s="49"/>
      <c r="M130" s="49"/>
    </row>
    <row r="131" spans="2:13" ht="60.75">
      <c r="B131" s="73">
        <v>41962</v>
      </c>
      <c r="C131" s="57"/>
      <c r="D131" s="57"/>
      <c r="E131" s="50" t="s">
        <v>140</v>
      </c>
      <c r="F131" s="50" t="s">
        <v>138</v>
      </c>
      <c r="G131" s="48">
        <v>8</v>
      </c>
      <c r="H131" s="48"/>
      <c r="I131" s="48"/>
      <c r="J131" s="48"/>
      <c r="K131" s="49"/>
      <c r="L131" s="49"/>
      <c r="M131" s="49"/>
    </row>
    <row r="132" spans="2:13" ht="30" customHeight="1">
      <c r="B132" s="73">
        <v>41963</v>
      </c>
      <c r="C132" s="57"/>
      <c r="D132" s="57"/>
      <c r="E132" s="50" t="s">
        <v>162</v>
      </c>
      <c r="F132" s="50" t="s">
        <v>138</v>
      </c>
      <c r="G132" s="48">
        <v>8</v>
      </c>
      <c r="H132" s="48"/>
      <c r="I132" s="48"/>
      <c r="J132" s="48"/>
      <c r="K132" s="49"/>
      <c r="L132" s="49"/>
      <c r="M132" s="49"/>
    </row>
    <row r="133" spans="2:13" ht="30" customHeight="1">
      <c r="B133" s="73">
        <v>41964</v>
      </c>
      <c r="C133" s="57"/>
      <c r="D133" s="57"/>
      <c r="E133" s="50" t="s">
        <v>137</v>
      </c>
      <c r="F133" s="50" t="s">
        <v>138</v>
      </c>
      <c r="G133" s="48">
        <v>8</v>
      </c>
      <c r="H133" s="48"/>
      <c r="I133" s="48"/>
      <c r="J133" s="48"/>
      <c r="K133" s="49"/>
      <c r="L133" s="49"/>
      <c r="M133" s="49"/>
    </row>
    <row r="134" spans="2:13" ht="30.75">
      <c r="B134" s="73">
        <v>41967</v>
      </c>
      <c r="C134" s="57"/>
      <c r="D134" s="57"/>
      <c r="E134" s="50" t="s">
        <v>149</v>
      </c>
      <c r="F134" s="50" t="s">
        <v>150</v>
      </c>
      <c r="G134" s="48">
        <v>10</v>
      </c>
      <c r="H134" s="48"/>
      <c r="I134" s="48"/>
      <c r="J134" s="48"/>
      <c r="K134" s="49"/>
      <c r="L134" s="49"/>
      <c r="M134" s="49"/>
    </row>
    <row r="135" spans="2:13" ht="30.75">
      <c r="B135" s="73">
        <v>41968</v>
      </c>
      <c r="C135" s="57"/>
      <c r="D135" s="57"/>
      <c r="E135" s="50" t="s">
        <v>385</v>
      </c>
      <c r="F135" s="50" t="s">
        <v>138</v>
      </c>
      <c r="G135" s="48">
        <v>8</v>
      </c>
      <c r="H135" s="48"/>
      <c r="I135" s="48"/>
      <c r="J135" s="48"/>
      <c r="K135" s="49"/>
      <c r="L135" s="49"/>
      <c r="M135" s="49"/>
    </row>
    <row r="136" spans="2:13" ht="60.75">
      <c r="B136" s="73">
        <v>41969</v>
      </c>
      <c r="C136" s="57"/>
      <c r="D136" s="57"/>
      <c r="E136" s="50" t="s">
        <v>499</v>
      </c>
      <c r="F136" s="50" t="s">
        <v>500</v>
      </c>
      <c r="G136" s="48">
        <v>8</v>
      </c>
      <c r="H136" s="48"/>
      <c r="I136" s="48"/>
      <c r="J136" s="48"/>
      <c r="K136" s="49"/>
      <c r="L136" s="49"/>
      <c r="M136" s="49"/>
    </row>
    <row r="137" spans="2:13" ht="45.75">
      <c r="B137" s="73">
        <v>41974</v>
      </c>
      <c r="C137" s="57"/>
      <c r="D137" s="57"/>
      <c r="E137" s="50" t="s">
        <v>135</v>
      </c>
      <c r="F137" s="50" t="s">
        <v>136</v>
      </c>
      <c r="G137" s="48">
        <v>10</v>
      </c>
      <c r="H137" s="48"/>
      <c r="I137" s="48"/>
      <c r="J137" s="48"/>
      <c r="K137" s="49"/>
      <c r="L137" s="49"/>
      <c r="M137" s="49"/>
    </row>
    <row r="138" spans="2:13" ht="30" customHeight="1">
      <c r="B138" s="73">
        <v>41975</v>
      </c>
      <c r="C138" s="57"/>
      <c r="D138" s="57"/>
      <c r="E138" s="50" t="s">
        <v>137</v>
      </c>
      <c r="F138" s="50" t="s">
        <v>138</v>
      </c>
      <c r="G138" s="48">
        <v>8</v>
      </c>
      <c r="H138" s="48"/>
      <c r="I138" s="48"/>
      <c r="J138" s="48"/>
      <c r="K138" s="49"/>
      <c r="L138" s="49"/>
      <c r="M138" s="49"/>
    </row>
    <row r="139" spans="2:13" ht="60.75">
      <c r="B139" s="73">
        <v>41976</v>
      </c>
      <c r="C139" s="57"/>
      <c r="D139" s="57"/>
      <c r="E139" s="50" t="s">
        <v>140</v>
      </c>
      <c r="F139" s="50" t="s">
        <v>138</v>
      </c>
      <c r="G139" s="48">
        <v>8</v>
      </c>
      <c r="H139" s="48"/>
      <c r="I139" s="48"/>
      <c r="J139" s="48"/>
      <c r="K139" s="49"/>
      <c r="L139" s="49"/>
      <c r="M139" s="49"/>
    </row>
    <row r="140" spans="2:13" ht="30" customHeight="1">
      <c r="B140" s="73">
        <v>41982</v>
      </c>
      <c r="C140" s="57"/>
      <c r="D140" s="57"/>
      <c r="E140" s="50" t="s">
        <v>154</v>
      </c>
      <c r="F140" s="50" t="s">
        <v>138</v>
      </c>
      <c r="G140" s="48">
        <v>8</v>
      </c>
      <c r="H140" s="48"/>
      <c r="I140" s="48"/>
      <c r="J140" s="48"/>
      <c r="K140" s="49"/>
      <c r="L140" s="49"/>
      <c r="M140" s="49"/>
    </row>
    <row r="141" spans="2:13" ht="30.75">
      <c r="B141" s="73">
        <v>41983</v>
      </c>
      <c r="C141" s="57"/>
      <c r="D141" s="57"/>
      <c r="E141" s="50" t="s">
        <v>137</v>
      </c>
      <c r="F141" s="50" t="s">
        <v>138</v>
      </c>
      <c r="G141" s="48">
        <v>8</v>
      </c>
      <c r="H141" s="48"/>
      <c r="I141" s="48"/>
      <c r="J141" s="48"/>
      <c r="K141" s="49"/>
      <c r="L141" s="49"/>
      <c r="M141" s="49"/>
    </row>
    <row r="142" spans="2:13" ht="30" customHeight="1">
      <c r="B142" s="73">
        <v>41984</v>
      </c>
      <c r="C142" s="57"/>
      <c r="D142" s="57"/>
      <c r="E142" s="50" t="s">
        <v>162</v>
      </c>
      <c r="F142" s="50" t="s">
        <v>138</v>
      </c>
      <c r="G142" s="48">
        <v>8</v>
      </c>
      <c r="H142" s="48"/>
      <c r="I142" s="48"/>
      <c r="J142" s="48"/>
      <c r="K142" s="49"/>
      <c r="L142" s="49"/>
      <c r="M142" s="49"/>
    </row>
    <row r="143" spans="2:13" ht="30" customHeight="1">
      <c r="B143" s="73">
        <v>41985</v>
      </c>
      <c r="C143" s="57"/>
      <c r="D143" s="57"/>
      <c r="E143" s="50" t="s">
        <v>137</v>
      </c>
      <c r="F143" s="50" t="s">
        <v>138</v>
      </c>
      <c r="G143" s="48">
        <v>8</v>
      </c>
      <c r="H143" s="48"/>
      <c r="I143" s="48"/>
      <c r="J143" s="48"/>
      <c r="K143" s="49"/>
      <c r="L143" s="49"/>
      <c r="M143" s="49"/>
    </row>
    <row r="144" spans="2:13" ht="30.75">
      <c r="B144" s="73">
        <v>41988</v>
      </c>
      <c r="C144" s="57"/>
      <c r="D144" s="57"/>
      <c r="E144" s="50" t="s">
        <v>149</v>
      </c>
      <c r="F144" s="50" t="s">
        <v>150</v>
      </c>
      <c r="G144" s="48">
        <v>10</v>
      </c>
      <c r="H144" s="48"/>
      <c r="I144" s="48"/>
      <c r="J144" s="48"/>
      <c r="K144" s="49"/>
      <c r="L144" s="49"/>
      <c r="M144" s="49"/>
    </row>
    <row r="145" spans="2:13" ht="30.75">
      <c r="B145" s="73">
        <v>41989</v>
      </c>
      <c r="C145" s="57"/>
      <c r="D145" s="57"/>
      <c r="E145" s="50" t="s">
        <v>146</v>
      </c>
      <c r="F145" s="50" t="s">
        <v>138</v>
      </c>
      <c r="G145" s="48">
        <v>8</v>
      </c>
      <c r="H145" s="48"/>
      <c r="I145" s="48"/>
      <c r="J145" s="48"/>
      <c r="K145" s="49"/>
      <c r="L145" s="49"/>
      <c r="M145" s="49"/>
    </row>
    <row r="146" spans="2:13" ht="60.75">
      <c r="B146" s="73">
        <v>41990</v>
      </c>
      <c r="C146" s="57"/>
      <c r="D146" s="57"/>
      <c r="E146" s="50" t="s">
        <v>140</v>
      </c>
      <c r="F146" s="50" t="s">
        <v>138</v>
      </c>
      <c r="G146" s="48">
        <v>8</v>
      </c>
      <c r="H146" s="48"/>
      <c r="I146" s="48"/>
      <c r="J146" s="48"/>
      <c r="K146" s="49"/>
      <c r="L146" s="49"/>
      <c r="M146" s="49"/>
    </row>
    <row r="147" spans="2:13" ht="30.75">
      <c r="B147" s="73">
        <v>41991</v>
      </c>
      <c r="C147" s="57"/>
      <c r="D147" s="57"/>
      <c r="E147" s="50" t="s">
        <v>501</v>
      </c>
      <c r="F147" s="50" t="s">
        <v>138</v>
      </c>
      <c r="G147" s="48">
        <v>8</v>
      </c>
      <c r="H147" s="48"/>
      <c r="I147" s="48"/>
      <c r="J147" s="48"/>
      <c r="K147" s="49"/>
      <c r="L147" s="49"/>
      <c r="M147" s="49"/>
    </row>
    <row r="148" spans="2:13" ht="30.75">
      <c r="B148" s="73">
        <v>41995</v>
      </c>
      <c r="C148" s="57"/>
      <c r="D148" s="57"/>
      <c r="E148" s="50" t="s">
        <v>137</v>
      </c>
      <c r="F148" s="50" t="s">
        <v>138</v>
      </c>
      <c r="G148" s="48">
        <v>8</v>
      </c>
      <c r="H148" s="48"/>
      <c r="I148" s="48"/>
      <c r="J148" s="48"/>
      <c r="K148" s="49"/>
      <c r="L148" s="49"/>
      <c r="M148" s="49"/>
    </row>
    <row r="149" spans="2:13" ht="30.75">
      <c r="B149" s="73">
        <v>42010</v>
      </c>
      <c r="C149" s="57"/>
      <c r="D149" s="57"/>
      <c r="E149" s="50" t="s">
        <v>137</v>
      </c>
      <c r="F149" s="50" t="s">
        <v>138</v>
      </c>
      <c r="G149" s="48">
        <v>8</v>
      </c>
      <c r="H149" s="48"/>
      <c r="I149" s="48"/>
      <c r="J149" s="48"/>
      <c r="K149" s="49"/>
      <c r="L149" s="49"/>
      <c r="M149" s="49"/>
    </row>
    <row r="150" spans="2:13" ht="30.75">
      <c r="B150" s="73">
        <v>42011</v>
      </c>
      <c r="C150" s="57"/>
      <c r="D150" s="57"/>
      <c r="E150" s="50" t="s">
        <v>137</v>
      </c>
      <c r="F150" s="50" t="s">
        <v>138</v>
      </c>
      <c r="G150" s="48">
        <v>8</v>
      </c>
      <c r="H150" s="48"/>
      <c r="I150" s="48"/>
      <c r="J150" s="48"/>
      <c r="K150" s="49"/>
      <c r="L150" s="49"/>
      <c r="M150" s="49"/>
    </row>
    <row r="151" spans="2:13" ht="45.75">
      <c r="B151" s="73">
        <v>42016</v>
      </c>
      <c r="C151" s="57"/>
      <c r="D151" s="57"/>
      <c r="E151" s="50" t="s">
        <v>135</v>
      </c>
      <c r="F151" s="50" t="s">
        <v>136</v>
      </c>
      <c r="G151" s="48">
        <v>10</v>
      </c>
      <c r="H151" s="48"/>
      <c r="I151" s="48"/>
      <c r="J151" s="48"/>
      <c r="K151" s="49"/>
      <c r="L151" s="49"/>
      <c r="M151" s="49"/>
    </row>
    <row r="152" spans="2:13" ht="30.75">
      <c r="B152" s="73">
        <v>42017</v>
      </c>
      <c r="C152" s="57"/>
      <c r="D152" s="57"/>
      <c r="E152" s="50" t="s">
        <v>137</v>
      </c>
      <c r="F152" s="50" t="s">
        <v>138</v>
      </c>
      <c r="G152" s="48">
        <v>8</v>
      </c>
      <c r="H152" s="48"/>
      <c r="I152" s="48"/>
      <c r="J152" s="48"/>
      <c r="K152" s="49"/>
      <c r="L152" s="49"/>
      <c r="M152" s="49"/>
    </row>
    <row r="153" spans="2:13" ht="60.75">
      <c r="B153" s="73">
        <v>42018</v>
      </c>
      <c r="C153" s="57"/>
      <c r="D153" s="57"/>
      <c r="E153" s="50" t="s">
        <v>140</v>
      </c>
      <c r="F153" s="50" t="s">
        <v>138</v>
      </c>
      <c r="G153" s="48">
        <v>8</v>
      </c>
      <c r="H153" s="48"/>
      <c r="I153" s="48"/>
      <c r="J153" s="48"/>
      <c r="K153" s="49"/>
      <c r="L153" s="49"/>
      <c r="M153" s="49"/>
    </row>
    <row r="154" spans="2:13" ht="45.75">
      <c r="B154" s="73">
        <v>42023</v>
      </c>
      <c r="C154" s="57"/>
      <c r="D154" s="57"/>
      <c r="E154" s="50" t="s">
        <v>135</v>
      </c>
      <c r="F154" s="50" t="s">
        <v>136</v>
      </c>
      <c r="G154" s="48">
        <v>10</v>
      </c>
      <c r="H154" s="48"/>
      <c r="I154" s="48"/>
      <c r="J154" s="48"/>
      <c r="K154" s="49"/>
      <c r="L154" s="49"/>
      <c r="M154" s="49"/>
    </row>
    <row r="155" spans="2:13" ht="30" customHeight="1">
      <c r="B155" s="73">
        <v>42024</v>
      </c>
      <c r="C155" s="57"/>
      <c r="D155" s="57"/>
      <c r="E155" s="50" t="s">
        <v>502</v>
      </c>
      <c r="F155" s="50" t="s">
        <v>138</v>
      </c>
      <c r="G155" s="48">
        <v>8</v>
      </c>
      <c r="H155" s="48"/>
      <c r="I155" s="48"/>
      <c r="J155" s="48"/>
      <c r="K155" s="49"/>
      <c r="L155" s="49"/>
      <c r="M155" s="49"/>
    </row>
    <row r="156" spans="2:13" ht="30" customHeight="1">
      <c r="B156" s="73">
        <v>42025</v>
      </c>
      <c r="C156" s="57"/>
      <c r="D156" s="57"/>
      <c r="E156" s="50" t="s">
        <v>160</v>
      </c>
      <c r="F156" s="50" t="s">
        <v>138</v>
      </c>
      <c r="G156" s="48">
        <v>8</v>
      </c>
      <c r="H156" s="48"/>
      <c r="I156" s="48"/>
      <c r="J156" s="48"/>
      <c r="K156" s="49"/>
      <c r="L156" s="49"/>
      <c r="M156" s="49"/>
    </row>
    <row r="157" spans="2:13" ht="30.75">
      <c r="B157" s="73">
        <v>42026</v>
      </c>
      <c r="C157" s="57"/>
      <c r="D157" s="57"/>
      <c r="E157" s="50" t="s">
        <v>137</v>
      </c>
      <c r="F157" s="50" t="s">
        <v>138</v>
      </c>
      <c r="G157" s="48">
        <v>8</v>
      </c>
      <c r="H157" s="48"/>
      <c r="I157" s="48"/>
      <c r="J157" s="48"/>
      <c r="K157" s="49"/>
      <c r="L157" s="49"/>
      <c r="M157" s="49"/>
    </row>
    <row r="158" spans="2:13" ht="30.75">
      <c r="B158" s="73">
        <v>42030</v>
      </c>
      <c r="C158" s="57"/>
      <c r="D158" s="57"/>
      <c r="E158" s="50" t="s">
        <v>149</v>
      </c>
      <c r="F158" s="50" t="s">
        <v>150</v>
      </c>
      <c r="G158" s="48">
        <v>10</v>
      </c>
      <c r="H158" s="48"/>
      <c r="I158" s="48"/>
      <c r="J158" s="48"/>
      <c r="K158" s="49"/>
      <c r="L158" s="49"/>
      <c r="M158" s="49"/>
    </row>
    <row r="159" spans="2:13" ht="30" customHeight="1">
      <c r="B159" s="73">
        <v>42031</v>
      </c>
      <c r="C159" s="57"/>
      <c r="D159" s="57"/>
      <c r="E159" s="50" t="s">
        <v>137</v>
      </c>
      <c r="F159" s="50" t="s">
        <v>138</v>
      </c>
      <c r="G159" s="48">
        <v>8</v>
      </c>
      <c r="H159" s="48"/>
      <c r="I159" s="48"/>
      <c r="J159" s="48"/>
      <c r="K159" s="49"/>
      <c r="L159" s="49"/>
      <c r="M159" s="49"/>
    </row>
    <row r="160" spans="2:13" ht="60.75">
      <c r="B160" s="73">
        <v>42032</v>
      </c>
      <c r="C160" s="57"/>
      <c r="D160" s="57"/>
      <c r="E160" s="50" t="s">
        <v>140</v>
      </c>
      <c r="F160" s="50" t="s">
        <v>138</v>
      </c>
      <c r="G160" s="48">
        <v>8</v>
      </c>
      <c r="H160" s="48"/>
      <c r="I160" s="48"/>
      <c r="J160" s="48"/>
      <c r="K160" s="49"/>
      <c r="L160" s="49"/>
      <c r="M160" s="49"/>
    </row>
    <row r="161" spans="2:13" ht="30.75">
      <c r="B161" s="73">
        <v>42033</v>
      </c>
      <c r="C161" s="57"/>
      <c r="D161" s="57"/>
      <c r="E161" s="50" t="s">
        <v>137</v>
      </c>
      <c r="F161" s="50" t="s">
        <v>138</v>
      </c>
      <c r="G161" s="48">
        <v>8</v>
      </c>
      <c r="H161" s="48"/>
      <c r="I161" s="48"/>
      <c r="J161" s="48"/>
      <c r="K161" s="49"/>
      <c r="L161" s="49"/>
      <c r="M161" s="49"/>
    </row>
    <row r="162" spans="2:13" ht="30" customHeight="1">
      <c r="B162" s="73" t="s">
        <v>426</v>
      </c>
      <c r="C162" s="57"/>
      <c r="D162" s="57"/>
      <c r="E162" s="50" t="s">
        <v>94</v>
      </c>
      <c r="F162" s="50"/>
      <c r="G162" s="48"/>
      <c r="H162" s="48"/>
      <c r="I162" s="48"/>
      <c r="J162" s="48"/>
      <c r="K162" s="49"/>
      <c r="L162" s="49">
        <v>17.7</v>
      </c>
      <c r="M162" s="49"/>
    </row>
    <row r="163" spans="2:13" ht="30" customHeight="1">
      <c r="B163" s="38"/>
      <c r="C163" s="38"/>
      <c r="D163" s="38"/>
      <c r="E163" s="32"/>
      <c r="F163" s="32" t="s">
        <v>90</v>
      </c>
      <c r="G163" s="36">
        <f>SUM(G14:G162)</f>
        <v>1232</v>
      </c>
      <c r="H163" s="36">
        <f>SUM(H14:H14)</f>
        <v>0</v>
      </c>
      <c r="I163" s="36">
        <f>SUM(I14:I14)</f>
        <v>0</v>
      </c>
      <c r="J163" s="36">
        <f>SUM(J14:J14)</f>
        <v>0</v>
      </c>
      <c r="K163" s="37">
        <v>0</v>
      </c>
      <c r="L163" s="37">
        <f>SUM(L14:L162)</f>
        <v>17.7</v>
      </c>
      <c r="M163" s="37">
        <v>0</v>
      </c>
    </row>
    <row r="164" spans="2:13" ht="30" customHeight="1">
      <c r="B164" s="38"/>
      <c r="C164" s="38"/>
      <c r="D164" s="38"/>
      <c r="E164" s="32"/>
      <c r="F164" s="32" t="s">
        <v>91</v>
      </c>
      <c r="G164" s="37">
        <v>0.45</v>
      </c>
      <c r="H164" s="37">
        <v>0.24</v>
      </c>
      <c r="I164" s="37">
        <v>0.2</v>
      </c>
      <c r="J164" s="37">
        <v>0.05</v>
      </c>
      <c r="K164" s="39"/>
      <c r="L164" s="39"/>
      <c r="M164" s="39"/>
    </row>
    <row r="165" spans="2:13" ht="30" customHeight="1">
      <c r="B165" s="38"/>
      <c r="C165" s="38"/>
      <c r="D165" s="38"/>
      <c r="E165" s="32"/>
      <c r="F165" s="32" t="s">
        <v>92</v>
      </c>
      <c r="G165" s="37">
        <f>G163*G164</f>
        <v>554.4</v>
      </c>
      <c r="H165" s="37">
        <f>H163*H164</f>
        <v>0</v>
      </c>
      <c r="I165" s="37">
        <f>I163*I164</f>
        <v>0</v>
      </c>
      <c r="J165" s="37">
        <f>J163*J164</f>
        <v>0</v>
      </c>
      <c r="K165" s="39"/>
      <c r="L165" s="39"/>
      <c r="M165" s="39"/>
    </row>
    <row r="166" spans="2:13" ht="15.75">
      <c r="B166" s="40"/>
      <c r="C166" s="40"/>
      <c r="D166" s="40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 ht="15.75">
      <c r="B167" s="40"/>
      <c r="C167" s="40"/>
      <c r="D167" s="40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 ht="15.75">
      <c r="B168" s="41" t="s">
        <v>93</v>
      </c>
      <c r="C168" s="41"/>
      <c r="D168" s="40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 ht="15.75">
      <c r="B169" s="40"/>
      <c r="C169" s="40"/>
      <c r="D169" s="40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 ht="47.25">
      <c r="B170" s="138" t="s">
        <v>77</v>
      </c>
      <c r="C170" s="138"/>
      <c r="D170" s="138"/>
      <c r="E170" s="29" t="s">
        <v>78</v>
      </c>
      <c r="F170" s="29" t="s">
        <v>79</v>
      </c>
      <c r="G170" s="29" t="s">
        <v>80</v>
      </c>
      <c r="H170" s="29" t="s">
        <v>81</v>
      </c>
      <c r="I170" s="29" t="s">
        <v>82</v>
      </c>
      <c r="J170" s="29" t="s">
        <v>83</v>
      </c>
      <c r="K170" s="29" t="s">
        <v>84</v>
      </c>
      <c r="L170" s="29" t="s">
        <v>85</v>
      </c>
      <c r="M170" s="29" t="s">
        <v>86</v>
      </c>
    </row>
    <row r="171" spans="2:13" ht="31.5">
      <c r="B171" s="30" t="s">
        <v>87</v>
      </c>
      <c r="C171" s="31" t="s">
        <v>88</v>
      </c>
      <c r="D171" s="31" t="s">
        <v>89</v>
      </c>
      <c r="E171" s="32"/>
      <c r="F171" s="32"/>
      <c r="G171" s="32"/>
      <c r="H171" s="32"/>
      <c r="I171" s="32"/>
      <c r="J171" s="32"/>
      <c r="K171" s="32"/>
      <c r="L171" s="32"/>
      <c r="M171" s="32"/>
    </row>
    <row r="172" spans="2:13" ht="30" customHeight="1">
      <c r="B172" s="33"/>
      <c r="C172" s="34"/>
      <c r="D172" s="34"/>
      <c r="E172" s="35"/>
      <c r="F172" s="36"/>
      <c r="G172" s="36"/>
      <c r="H172" s="36"/>
      <c r="I172" s="36"/>
      <c r="J172" s="36"/>
      <c r="K172" s="36"/>
      <c r="L172" s="37"/>
      <c r="M172" s="36"/>
    </row>
    <row r="173" spans="2:13" ht="30" customHeight="1">
      <c r="B173" s="38"/>
      <c r="C173" s="38"/>
      <c r="D173" s="38"/>
      <c r="E173" s="32"/>
      <c r="F173" s="32" t="s">
        <v>90</v>
      </c>
      <c r="G173" s="36">
        <f>SUM(G172:G172)</f>
        <v>0</v>
      </c>
      <c r="H173" s="36">
        <f>SUM(H172:H172)</f>
        <v>0</v>
      </c>
      <c r="I173" s="36">
        <f>SUM(I172:I172)</f>
        <v>0</v>
      </c>
      <c r="J173" s="36">
        <f>SUM(J172:J172)</f>
        <v>0</v>
      </c>
      <c r="K173" s="37">
        <v>0</v>
      </c>
      <c r="L173" s="37">
        <f>SUM(L172:L172)</f>
        <v>0</v>
      </c>
      <c r="M173" s="37">
        <f>SUM(M172:M172)</f>
        <v>0</v>
      </c>
    </row>
    <row r="174" spans="2:13" ht="30" customHeight="1">
      <c r="B174" s="38"/>
      <c r="C174" s="38"/>
      <c r="D174" s="38"/>
      <c r="E174" s="32"/>
      <c r="F174" s="32" t="s">
        <v>91</v>
      </c>
      <c r="G174" s="37">
        <v>0.45</v>
      </c>
      <c r="H174" s="37">
        <v>0.24</v>
      </c>
      <c r="I174" s="37">
        <v>0.2</v>
      </c>
      <c r="J174" s="37">
        <v>0.05</v>
      </c>
      <c r="K174" s="39"/>
      <c r="L174" s="39"/>
      <c r="M174" s="39"/>
    </row>
    <row r="175" spans="2:13" ht="30" customHeight="1">
      <c r="B175" s="38"/>
      <c r="C175" s="38"/>
      <c r="D175" s="38"/>
      <c r="E175" s="32"/>
      <c r="F175" s="32" t="s">
        <v>92</v>
      </c>
      <c r="G175" s="37">
        <f>G173*G174</f>
        <v>0</v>
      </c>
      <c r="H175" s="37">
        <f>H173*H174</f>
        <v>0</v>
      </c>
      <c r="I175" s="37">
        <f>I173*I174</f>
        <v>0</v>
      </c>
      <c r="J175" s="37">
        <f>J173*J174</f>
        <v>0</v>
      </c>
      <c r="K175" s="39"/>
      <c r="L175" s="39"/>
      <c r="M175" s="39"/>
    </row>
    <row r="178" spans="2:10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>
      <c r="B185" s="164" t="s">
        <v>167</v>
      </c>
      <c r="C185" s="164"/>
      <c r="D185" s="164"/>
      <c r="E185" s="12"/>
      <c r="F185" s="12"/>
      <c r="G185" s="12"/>
      <c r="H185" s="12"/>
      <c r="I185" s="12"/>
      <c r="J185" s="12"/>
    </row>
    <row r="186" spans="2:10" ht="15.75"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2:10" ht="15.75">
      <c r="B187" s="139" t="s">
        <v>168</v>
      </c>
      <c r="C187" s="140"/>
      <c r="D187" s="140"/>
      <c r="E187" s="141"/>
      <c r="F187" s="148" t="s">
        <v>169</v>
      </c>
      <c r="G187" s="149"/>
      <c r="H187" s="74"/>
      <c r="I187" s="12"/>
      <c r="J187" s="12"/>
    </row>
    <row r="188" spans="2:10" ht="15.75">
      <c r="B188" s="142"/>
      <c r="C188" s="143"/>
      <c r="D188" s="143"/>
      <c r="E188" s="144"/>
      <c r="F188" s="150" t="s">
        <v>170</v>
      </c>
      <c r="G188" s="151"/>
      <c r="H188" s="158" t="s">
        <v>171</v>
      </c>
      <c r="I188" s="159"/>
      <c r="J188" s="160"/>
    </row>
    <row r="189" spans="2:10" ht="15.75">
      <c r="B189" s="142"/>
      <c r="C189" s="143"/>
      <c r="D189" s="143"/>
      <c r="E189" s="144"/>
      <c r="F189" s="36" t="s">
        <v>172</v>
      </c>
      <c r="G189" s="36" t="s">
        <v>173</v>
      </c>
      <c r="H189" s="161"/>
      <c r="I189" s="162"/>
      <c r="J189" s="163"/>
    </row>
    <row r="190" spans="2:10" ht="15.75">
      <c r="B190" s="145"/>
      <c r="C190" s="146"/>
      <c r="D190" s="146"/>
      <c r="E190" s="147"/>
      <c r="F190" s="76">
        <v>41747</v>
      </c>
      <c r="G190" s="77">
        <v>41837</v>
      </c>
      <c r="H190" s="78"/>
      <c r="I190" s="79"/>
      <c r="J190" s="80">
        <v>23.99</v>
      </c>
    </row>
    <row r="191" spans="2:10" ht="15.75">
      <c r="B191" s="81"/>
      <c r="C191" s="81"/>
      <c r="D191" s="81"/>
      <c r="E191" s="81"/>
      <c r="F191" s="77">
        <v>41838</v>
      </c>
      <c r="G191" s="77">
        <v>41929</v>
      </c>
      <c r="H191" s="78"/>
      <c r="I191" s="79"/>
      <c r="J191" s="82">
        <v>23.99</v>
      </c>
    </row>
    <row r="192" spans="2:10" ht="15.75">
      <c r="B192" s="81"/>
      <c r="C192" s="81"/>
      <c r="D192" s="81"/>
      <c r="E192" s="81"/>
      <c r="F192" s="76">
        <v>41930</v>
      </c>
      <c r="G192" s="77">
        <v>42021</v>
      </c>
      <c r="H192" s="78"/>
      <c r="I192" s="79"/>
      <c r="J192" s="83">
        <v>23.99</v>
      </c>
    </row>
    <row r="193" spans="2:10" ht="15.75">
      <c r="B193" s="81"/>
      <c r="C193" s="81"/>
      <c r="D193" s="81"/>
      <c r="E193" s="81"/>
      <c r="F193" s="77">
        <v>42022</v>
      </c>
      <c r="G193" s="77">
        <v>42111</v>
      </c>
      <c r="H193" s="78"/>
      <c r="I193" s="79"/>
      <c r="J193" s="83">
        <v>28.49</v>
      </c>
    </row>
    <row r="194" spans="2:10" ht="15.75">
      <c r="B194" s="81"/>
      <c r="C194" s="81"/>
      <c r="D194" s="81"/>
      <c r="E194" s="81"/>
      <c r="F194" s="77"/>
      <c r="G194" s="77"/>
      <c r="H194" s="78"/>
      <c r="I194" s="79"/>
      <c r="J194" s="83"/>
    </row>
    <row r="195" spans="2:10" ht="15.75">
      <c r="B195" s="12"/>
      <c r="C195" s="12"/>
      <c r="D195" s="12"/>
      <c r="E195" s="12"/>
      <c r="F195" s="12"/>
      <c r="G195" s="12"/>
      <c r="H195" s="78"/>
      <c r="I195" s="78"/>
      <c r="J195" s="78"/>
    </row>
    <row r="196" spans="2:10" ht="15.75">
      <c r="B196" s="139" t="s">
        <v>174</v>
      </c>
      <c r="C196" s="140"/>
      <c r="D196" s="140"/>
      <c r="E196" s="141"/>
      <c r="F196" s="148" t="s">
        <v>169</v>
      </c>
      <c r="G196" s="149"/>
      <c r="H196" s="84"/>
      <c r="I196" s="78"/>
      <c r="J196" s="78"/>
    </row>
    <row r="197" spans="2:10" ht="15.75">
      <c r="B197" s="142"/>
      <c r="C197" s="143"/>
      <c r="D197" s="143"/>
      <c r="E197" s="144"/>
      <c r="F197" s="150" t="s">
        <v>170</v>
      </c>
      <c r="G197" s="151"/>
      <c r="H197" s="152" t="s">
        <v>175</v>
      </c>
      <c r="I197" s="153"/>
      <c r="J197" s="154"/>
    </row>
    <row r="198" spans="2:10" ht="15.75">
      <c r="B198" s="142"/>
      <c r="C198" s="143"/>
      <c r="D198" s="143"/>
      <c r="E198" s="144"/>
      <c r="F198" s="36" t="s">
        <v>172</v>
      </c>
      <c r="G198" s="36" t="s">
        <v>173</v>
      </c>
      <c r="H198" s="155"/>
      <c r="I198" s="156"/>
      <c r="J198" s="157"/>
    </row>
    <row r="199" spans="2:10" ht="15.75">
      <c r="B199" s="145"/>
      <c r="C199" s="146"/>
      <c r="D199" s="146"/>
      <c r="E199" s="147"/>
      <c r="F199" s="36"/>
      <c r="G199" s="36"/>
      <c r="H199" s="78"/>
      <c r="I199" s="79" t="s">
        <v>176</v>
      </c>
      <c r="J199" s="85"/>
    </row>
    <row r="200" spans="2:10" ht="15.75">
      <c r="B200" s="12"/>
      <c r="C200" s="12"/>
      <c r="D200" s="12"/>
      <c r="E200" s="12"/>
      <c r="F200" s="12"/>
      <c r="G200" s="12"/>
      <c r="H200" s="78"/>
      <c r="I200" s="78"/>
      <c r="J200" s="78"/>
    </row>
    <row r="201" spans="2:10" ht="15.75">
      <c r="B201" s="139" t="s">
        <v>177</v>
      </c>
      <c r="C201" s="140"/>
      <c r="D201" s="140"/>
      <c r="E201" s="141"/>
      <c r="F201" s="148" t="s">
        <v>169</v>
      </c>
      <c r="G201" s="149"/>
      <c r="H201" s="78"/>
      <c r="I201" s="78"/>
      <c r="J201" s="78"/>
    </row>
    <row r="202" spans="2:10" ht="15.75">
      <c r="B202" s="142"/>
      <c r="C202" s="143"/>
      <c r="D202" s="143"/>
      <c r="E202" s="144"/>
      <c r="F202" s="150" t="s">
        <v>170</v>
      </c>
      <c r="G202" s="151"/>
      <c r="H202" s="152" t="s">
        <v>175</v>
      </c>
      <c r="I202" s="153"/>
      <c r="J202" s="154"/>
    </row>
    <row r="203" spans="2:10" ht="15.75">
      <c r="B203" s="142"/>
      <c r="C203" s="143"/>
      <c r="D203" s="143"/>
      <c r="E203" s="144"/>
      <c r="F203" s="36" t="s">
        <v>172</v>
      </c>
      <c r="G203" s="36" t="s">
        <v>173</v>
      </c>
      <c r="H203" s="155"/>
      <c r="I203" s="156"/>
      <c r="J203" s="157"/>
    </row>
    <row r="204" spans="2:10" ht="15.75">
      <c r="B204" s="145"/>
      <c r="C204" s="146"/>
      <c r="D204" s="146"/>
      <c r="E204" s="147"/>
      <c r="F204" s="86"/>
      <c r="G204" s="86"/>
      <c r="H204" s="78"/>
      <c r="I204" s="79"/>
      <c r="J204" s="85"/>
    </row>
    <row r="205" spans="2:10" ht="15.75">
      <c r="B205" s="81"/>
      <c r="C205" s="81"/>
      <c r="D205" s="81"/>
      <c r="E205" s="81"/>
      <c r="F205" s="76"/>
      <c r="G205" s="77"/>
      <c r="H205" s="78"/>
      <c r="I205" s="79"/>
      <c r="J205" s="87"/>
    </row>
    <row r="206" spans="2:10" ht="15.75">
      <c r="B206" s="81"/>
      <c r="C206" s="81"/>
      <c r="D206" s="81"/>
      <c r="E206" s="81"/>
      <c r="F206" s="76"/>
      <c r="G206" s="77"/>
      <c r="H206" s="78"/>
      <c r="I206" s="79"/>
      <c r="J206" s="87"/>
    </row>
    <row r="207" spans="2:10" ht="15.75">
      <c r="B207" s="81"/>
      <c r="C207" s="81"/>
      <c r="D207" s="81"/>
      <c r="E207" s="81"/>
      <c r="F207" s="88"/>
      <c r="G207" s="88"/>
      <c r="H207" s="78"/>
      <c r="I207" s="79"/>
      <c r="J207" s="87"/>
    </row>
    <row r="208" spans="2:10" ht="15.75">
      <c r="B208" s="12"/>
      <c r="C208" s="12"/>
      <c r="D208" s="12"/>
      <c r="E208" s="12"/>
      <c r="F208" s="12"/>
      <c r="G208" s="12"/>
      <c r="H208" s="78"/>
      <c r="I208" s="78"/>
      <c r="J208" s="78"/>
    </row>
    <row r="209" spans="2:10" ht="15.75">
      <c r="B209" s="139" t="s">
        <v>178</v>
      </c>
      <c r="C209" s="140"/>
      <c r="D209" s="140"/>
      <c r="E209" s="141"/>
      <c r="F209" s="148" t="s">
        <v>169</v>
      </c>
      <c r="G209" s="149"/>
      <c r="H209" s="78"/>
      <c r="I209" s="78"/>
      <c r="J209" s="78"/>
    </row>
    <row r="210" spans="2:10" ht="15.75">
      <c r="B210" s="142"/>
      <c r="C210" s="143"/>
      <c r="D210" s="143"/>
      <c r="E210" s="144"/>
      <c r="F210" s="150" t="s">
        <v>170</v>
      </c>
      <c r="G210" s="151"/>
      <c r="H210" s="152" t="s">
        <v>175</v>
      </c>
      <c r="I210" s="153"/>
      <c r="J210" s="154"/>
    </row>
    <row r="211" spans="2:10" ht="15.75">
      <c r="B211" s="142"/>
      <c r="C211" s="143"/>
      <c r="D211" s="143"/>
      <c r="E211" s="144"/>
      <c r="F211" s="36" t="s">
        <v>172</v>
      </c>
      <c r="G211" s="36" t="s">
        <v>173</v>
      </c>
      <c r="H211" s="155"/>
      <c r="I211" s="156"/>
      <c r="J211" s="157"/>
    </row>
    <row r="212" spans="2:10" ht="15.75">
      <c r="B212" s="145"/>
      <c r="C212" s="146"/>
      <c r="D212" s="146"/>
      <c r="E212" s="147"/>
      <c r="F212" s="86"/>
      <c r="G212" s="86"/>
      <c r="H212" s="78"/>
      <c r="I212" s="79" t="s">
        <v>176</v>
      </c>
      <c r="J212" s="89"/>
    </row>
    <row r="213" spans="2:10" ht="15.75">
      <c r="B213" s="81"/>
      <c r="C213" s="81"/>
      <c r="D213" s="81"/>
      <c r="E213" s="81"/>
      <c r="F213" s="77"/>
      <c r="G213" s="90"/>
      <c r="H213" s="78"/>
      <c r="I213" s="79"/>
      <c r="J213" s="89"/>
    </row>
    <row r="214" spans="2:10" ht="15.75">
      <c r="B214" s="12"/>
      <c r="C214" s="12"/>
      <c r="D214" s="12"/>
      <c r="E214" s="12"/>
      <c r="F214" s="12"/>
      <c r="G214" s="12"/>
      <c r="H214" s="78"/>
      <c r="I214" s="79" t="s">
        <v>176</v>
      </c>
      <c r="J214" s="87"/>
    </row>
    <row r="215" spans="2:10" ht="15.75">
      <c r="B215" s="12"/>
      <c r="C215" s="12"/>
      <c r="D215" s="12"/>
      <c r="E215" s="12"/>
      <c r="F215" s="12"/>
      <c r="G215" s="12"/>
      <c r="H215" s="78"/>
      <c r="I215" s="79"/>
      <c r="J215" s="91"/>
    </row>
    <row r="216" spans="2:10" ht="16.5" thickBot="1">
      <c r="B216" s="12"/>
      <c r="C216" s="12"/>
      <c r="D216" s="12"/>
      <c r="E216" s="12"/>
      <c r="F216" s="15" t="s">
        <v>179</v>
      </c>
      <c r="G216" s="12"/>
      <c r="H216" s="12"/>
      <c r="I216" s="92" t="s">
        <v>176</v>
      </c>
      <c r="J216" s="93">
        <f>SUM(J190:J194)</f>
        <v>100.46</v>
      </c>
    </row>
    <row r="217" spans="2:10" ht="15.75" thickTop="1"/>
  </sheetData>
  <mergeCells count="21">
    <mergeCell ref="B6:D6"/>
    <mergeCell ref="B5:D5"/>
    <mergeCell ref="B12:D12"/>
    <mergeCell ref="B170:D170"/>
    <mergeCell ref="B185:D185"/>
    <mergeCell ref="B187:E190"/>
    <mergeCell ref="F187:G187"/>
    <mergeCell ref="F188:G188"/>
    <mergeCell ref="H188:J189"/>
    <mergeCell ref="B196:E199"/>
    <mergeCell ref="F196:G196"/>
    <mergeCell ref="F197:G197"/>
    <mergeCell ref="H197:J198"/>
    <mergeCell ref="B201:E204"/>
    <mergeCell ref="F201:G201"/>
    <mergeCell ref="F202:G202"/>
    <mergeCell ref="H202:J203"/>
    <mergeCell ref="B209:E212"/>
    <mergeCell ref="F209:G209"/>
    <mergeCell ref="F210:G210"/>
    <mergeCell ref="H210:J211"/>
  </mergeCells>
  <dataValidations count="1">
    <dataValidation allowBlank="1" showInputMessage="1" showErrorMessage="1" sqref="K14:K162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2" manualBreakCount="2">
    <brk id="106" max="12" man="1"/>
    <brk id="176" max="12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topLeftCell="A4" zoomScale="75" zoomScaleNormal="75" workbookViewId="0">
      <selection activeCell="O42" sqref="O42"/>
    </sheetView>
  </sheetViews>
  <sheetFormatPr defaultRowHeight="15"/>
  <cols>
    <col min="2" max="2" width="16.5703125" customWidth="1"/>
    <col min="3" max="3" width="15.855468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.2851562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52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26.25" customHeight="1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65" t="s">
        <v>77</v>
      </c>
      <c r="C12" s="166"/>
      <c r="D12" s="167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426</v>
      </c>
      <c r="C14" s="34"/>
      <c r="D14" s="34"/>
      <c r="E14" s="117" t="s">
        <v>94</v>
      </c>
      <c r="F14" s="36"/>
      <c r="G14" s="36"/>
      <c r="H14" s="36"/>
      <c r="I14" s="36"/>
      <c r="J14" s="36"/>
      <c r="K14" s="36"/>
      <c r="L14" s="37">
        <v>11.53</v>
      </c>
      <c r="M14" s="69"/>
    </row>
    <row r="15" spans="1:13" ht="30" customHeight="1">
      <c r="B15" s="33" t="s">
        <v>423</v>
      </c>
      <c r="C15" s="34"/>
      <c r="D15" s="34"/>
      <c r="E15" s="117" t="s">
        <v>424</v>
      </c>
      <c r="F15" s="36"/>
      <c r="G15" s="36"/>
      <c r="H15" s="36"/>
      <c r="I15" s="36"/>
      <c r="J15" s="36"/>
      <c r="K15" s="36"/>
      <c r="L15" s="37"/>
      <c r="M15" s="69">
        <v>96.29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11.53</v>
      </c>
      <c r="M16" s="37">
        <f>SUM(M14:M15)</f>
        <v>96.29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65" t="s">
        <v>77</v>
      </c>
      <c r="C23" s="166"/>
      <c r="D23" s="167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28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zoomScaleSheetLayoutView="75" zoomScalePageLayoutView="75" workbookViewId="0">
      <selection activeCell="O42" sqref="O42"/>
    </sheetView>
  </sheetViews>
  <sheetFormatPr defaultRowHeight="15"/>
  <cols>
    <col min="2" max="2" width="17.28515625" customWidth="1"/>
    <col min="3" max="3" width="12" customWidth="1"/>
    <col min="4" max="4" width="12.140625" customWidth="1"/>
    <col min="5" max="5" width="23.42578125" bestFit="1" customWidth="1"/>
    <col min="6" max="6" width="31.5703125" customWidth="1"/>
    <col min="7" max="7" width="10.42578125" bestFit="1" customWidth="1"/>
    <col min="8" max="8" width="14.140625" bestFit="1" customWidth="1"/>
    <col min="9" max="9" width="10.42578125" bestFit="1" customWidth="1"/>
    <col min="10" max="10" width="13.7109375" customWidth="1"/>
    <col min="11" max="11" width="16.28515625" customWidth="1"/>
    <col min="12" max="12" width="12.7109375" bestFit="1" customWidth="1"/>
    <col min="13" max="13" width="12.140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53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54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423</v>
      </c>
      <c r="C15" s="36"/>
      <c r="D15" s="36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28"/>
  </dataValidations>
  <pageMargins left="0.7" right="0.7" top="0.75" bottom="0.75" header="0.3" footer="0.3"/>
  <pageSetup paperSize="9" scale="67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28515625" customWidth="1"/>
    <col min="3" max="3" width="12.140625" bestFit="1" customWidth="1"/>
    <col min="4" max="4" width="13" customWidth="1"/>
    <col min="5" max="5" width="27.5703125" customWidth="1"/>
    <col min="6" max="6" width="27.85546875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7" spans="1:13" ht="26.1" customHeight="1">
      <c r="A7" s="14"/>
      <c r="B7" s="15" t="s">
        <v>0</v>
      </c>
      <c r="C7" s="15"/>
      <c r="D7" s="16" t="s">
        <v>55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1" customHeight="1">
      <c r="A8" s="14"/>
      <c r="B8" s="15" t="s">
        <v>56</v>
      </c>
      <c r="C8" s="15"/>
      <c r="D8" s="21" t="s">
        <v>2</v>
      </c>
      <c r="E8" s="22"/>
      <c r="F8" s="18"/>
      <c r="G8" s="18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14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14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425</v>
      </c>
      <c r="C14" s="34"/>
      <c r="D14" s="34"/>
      <c r="E14" s="116" t="s">
        <v>424</v>
      </c>
      <c r="F14" s="36"/>
      <c r="G14" s="36"/>
      <c r="H14" s="36"/>
      <c r="I14" s="36"/>
      <c r="J14" s="36"/>
      <c r="K14" s="36"/>
      <c r="L14" s="37"/>
      <c r="M14" s="69">
        <v>110.94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110.94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.75">
      <c r="B24" s="60">
        <v>41586</v>
      </c>
      <c r="C24" s="57"/>
      <c r="D24" s="57"/>
      <c r="E24" s="50" t="s">
        <v>118</v>
      </c>
      <c r="F24" s="61" t="s">
        <v>119</v>
      </c>
      <c r="G24" s="48"/>
      <c r="H24" s="48"/>
      <c r="I24" s="48"/>
      <c r="J24" s="48"/>
      <c r="K24" s="62"/>
      <c r="L24" s="63">
        <v>21.8</v>
      </c>
      <c r="M24" s="63"/>
    </row>
    <row r="25" spans="2:13" ht="60.75">
      <c r="B25" s="60">
        <v>42031</v>
      </c>
      <c r="C25" s="57"/>
      <c r="D25" s="57"/>
      <c r="E25" s="50" t="s">
        <v>503</v>
      </c>
      <c r="F25" s="123" t="s">
        <v>504</v>
      </c>
      <c r="G25" s="48"/>
      <c r="H25" s="48"/>
      <c r="I25" s="48"/>
      <c r="J25" s="48"/>
      <c r="K25" s="62"/>
      <c r="L25" s="63"/>
      <c r="M25" s="63">
        <v>39.950000000000003</v>
      </c>
    </row>
    <row r="26" spans="2:13" ht="30" customHeight="1">
      <c r="B26" s="38"/>
      <c r="C26" s="38"/>
      <c r="D26" s="38"/>
      <c r="E26" s="32"/>
      <c r="F26" s="32" t="s">
        <v>90</v>
      </c>
      <c r="G26" s="36">
        <f>SUM(G24:G24)</f>
        <v>0</v>
      </c>
      <c r="H26" s="36">
        <f>SUM(H24:H24)</f>
        <v>0</v>
      </c>
      <c r="I26" s="36">
        <f>SUM(I24:I24)</f>
        <v>0</v>
      </c>
      <c r="J26" s="36">
        <f>SUM(J24:J24)</f>
        <v>0</v>
      </c>
      <c r="K26" s="37">
        <v>0</v>
      </c>
      <c r="L26" s="37">
        <f>SUM(L24:L24)</f>
        <v>21.8</v>
      </c>
      <c r="M26" s="37">
        <f>SUM(M24:M25)</f>
        <v>39.950000000000003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3">
    <mergeCell ref="B5:D5"/>
    <mergeCell ref="B12:D12"/>
    <mergeCell ref="B22:D22"/>
  </mergeCells>
  <dataValidations count="1">
    <dataValidation allowBlank="1" showInputMessage="1" showErrorMessage="1" sqref="K24:K25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M38"/>
  <sheetViews>
    <sheetView showGridLines="0" tabSelected="1" topLeftCell="A16" zoomScale="75" zoomScaleNormal="75" workbookViewId="0">
      <selection activeCell="O42" sqref="O42"/>
    </sheetView>
  </sheetViews>
  <sheetFormatPr defaultRowHeight="15"/>
  <cols>
    <col min="2" max="2" width="16.85546875" customWidth="1"/>
    <col min="3" max="3" width="12.42578125" customWidth="1"/>
    <col min="5" max="5" width="30.5703125" customWidth="1"/>
    <col min="6" max="6" width="31.28515625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.42578125" customWidth="1"/>
    <col min="12" max="12" width="12.5703125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57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51" t="s">
        <v>101</v>
      </c>
      <c r="C14" s="52"/>
      <c r="D14" s="52"/>
      <c r="E14" s="53" t="s">
        <v>96</v>
      </c>
      <c r="F14" s="54"/>
      <c r="G14" s="54"/>
      <c r="H14" s="54"/>
      <c r="I14" s="54"/>
      <c r="J14" s="54"/>
      <c r="K14" s="54"/>
      <c r="L14" s="55">
        <v>612</v>
      </c>
      <c r="M14" s="54"/>
    </row>
    <row r="15" spans="1:13" ht="30" customHeight="1">
      <c r="B15" s="56">
        <v>41810</v>
      </c>
      <c r="C15" s="57"/>
      <c r="D15" s="57"/>
      <c r="E15" s="50" t="s">
        <v>102</v>
      </c>
      <c r="F15" s="50" t="s">
        <v>103</v>
      </c>
      <c r="G15" s="48">
        <v>18</v>
      </c>
      <c r="H15" s="48"/>
      <c r="I15" s="48"/>
      <c r="J15" s="48"/>
      <c r="K15" s="49"/>
      <c r="L15" s="49"/>
      <c r="M15" s="49"/>
    </row>
    <row r="16" spans="1:13" ht="30" customHeight="1">
      <c r="B16" s="56">
        <v>41813</v>
      </c>
      <c r="C16" s="57"/>
      <c r="D16" s="57"/>
      <c r="E16" s="50" t="s">
        <v>104</v>
      </c>
      <c r="F16" s="50" t="s">
        <v>105</v>
      </c>
      <c r="G16" s="48">
        <v>18</v>
      </c>
      <c r="H16" s="48"/>
      <c r="I16" s="48"/>
      <c r="J16" s="48"/>
      <c r="K16" s="49"/>
      <c r="L16" s="49"/>
      <c r="M16" s="49"/>
    </row>
    <row r="17" spans="2:13" ht="30" customHeight="1">
      <c r="B17" s="56">
        <v>41814</v>
      </c>
      <c r="C17" s="57"/>
      <c r="D17" s="57"/>
      <c r="E17" s="50" t="s">
        <v>106</v>
      </c>
      <c r="F17" s="50" t="s">
        <v>107</v>
      </c>
      <c r="G17" s="48">
        <v>18</v>
      </c>
      <c r="H17" s="48"/>
      <c r="I17" s="48"/>
      <c r="J17" s="48"/>
      <c r="K17" s="49"/>
      <c r="L17" s="49"/>
      <c r="M17" s="49"/>
    </row>
    <row r="18" spans="2:13" ht="30" customHeight="1">
      <c r="B18" s="56">
        <v>41815</v>
      </c>
      <c r="C18" s="57"/>
      <c r="D18" s="57"/>
      <c r="E18" s="50" t="s">
        <v>108</v>
      </c>
      <c r="F18" s="50" t="s">
        <v>107</v>
      </c>
      <c r="G18" s="48">
        <v>18</v>
      </c>
      <c r="H18" s="48"/>
      <c r="I18" s="48"/>
      <c r="J18" s="48"/>
      <c r="K18" s="49"/>
      <c r="L18" s="49"/>
      <c r="M18" s="49"/>
    </row>
    <row r="19" spans="2:13" ht="30" customHeight="1">
      <c r="B19" s="56">
        <v>41820</v>
      </c>
      <c r="C19" s="57"/>
      <c r="D19" s="57"/>
      <c r="E19" s="50" t="s">
        <v>109</v>
      </c>
      <c r="F19" s="50" t="s">
        <v>110</v>
      </c>
      <c r="G19" s="48">
        <v>18</v>
      </c>
      <c r="H19" s="48"/>
      <c r="I19" s="48"/>
      <c r="J19" s="48"/>
      <c r="K19" s="49"/>
      <c r="L19" s="49"/>
      <c r="M19" s="49"/>
    </row>
    <row r="20" spans="2:13" ht="30" customHeight="1">
      <c r="B20" s="56">
        <v>41946</v>
      </c>
      <c r="C20" s="57"/>
      <c r="D20" s="57"/>
      <c r="E20" s="50" t="s">
        <v>111</v>
      </c>
      <c r="F20" s="50" t="s">
        <v>112</v>
      </c>
      <c r="G20" s="48">
        <v>20</v>
      </c>
      <c r="H20" s="48"/>
      <c r="I20" s="48"/>
      <c r="J20" s="48"/>
      <c r="K20" s="49"/>
      <c r="L20" s="49"/>
      <c r="M20" s="49"/>
    </row>
    <row r="21" spans="2:13" ht="30" customHeight="1">
      <c r="B21" s="56">
        <v>41955</v>
      </c>
      <c r="C21" s="57"/>
      <c r="D21" s="57"/>
      <c r="E21" s="50" t="s">
        <v>113</v>
      </c>
      <c r="F21" s="50" t="s">
        <v>107</v>
      </c>
      <c r="G21" s="48">
        <v>18</v>
      </c>
      <c r="H21" s="48"/>
      <c r="I21" s="48"/>
      <c r="J21" s="48"/>
      <c r="K21" s="49"/>
      <c r="L21" s="49"/>
      <c r="M21" s="49"/>
    </row>
    <row r="22" spans="2:13" ht="45.75">
      <c r="B22" s="56">
        <v>41967</v>
      </c>
      <c r="C22" s="57"/>
      <c r="D22" s="57"/>
      <c r="E22" s="50" t="s">
        <v>114</v>
      </c>
      <c r="F22" s="50" t="s">
        <v>115</v>
      </c>
      <c r="G22" s="48">
        <v>18</v>
      </c>
      <c r="H22" s="48"/>
      <c r="I22" s="48"/>
      <c r="J22" s="48"/>
      <c r="K22" s="49"/>
      <c r="L22" s="49"/>
      <c r="M22" s="49"/>
    </row>
    <row r="23" spans="2:13" ht="30" customHeight="1">
      <c r="B23" s="56">
        <v>41968</v>
      </c>
      <c r="C23" s="57"/>
      <c r="D23" s="57"/>
      <c r="E23" s="50" t="s">
        <v>106</v>
      </c>
      <c r="F23" s="50" t="s">
        <v>107</v>
      </c>
      <c r="G23" s="48">
        <v>18</v>
      </c>
      <c r="H23" s="48"/>
      <c r="I23" s="48"/>
      <c r="J23" s="48"/>
      <c r="K23" s="49"/>
      <c r="L23" s="49"/>
      <c r="M23" s="49"/>
    </row>
    <row r="24" spans="2:13" ht="30" customHeight="1">
      <c r="B24" s="56">
        <v>41969</v>
      </c>
      <c r="C24" s="57"/>
      <c r="D24" s="57"/>
      <c r="E24" s="50" t="s">
        <v>106</v>
      </c>
      <c r="F24" s="50" t="s">
        <v>103</v>
      </c>
      <c r="G24" s="48">
        <v>18</v>
      </c>
      <c r="H24" s="48"/>
      <c r="I24" s="48"/>
      <c r="J24" s="48"/>
      <c r="K24" s="49"/>
      <c r="L24" s="49"/>
      <c r="M24" s="49"/>
    </row>
    <row r="25" spans="2:13" ht="30" customHeight="1">
      <c r="B25" s="60" t="s">
        <v>423</v>
      </c>
      <c r="C25" s="57"/>
      <c r="D25" s="57"/>
      <c r="E25" s="50" t="s">
        <v>429</v>
      </c>
      <c r="F25" s="50"/>
      <c r="G25" s="48"/>
      <c r="H25" s="48"/>
      <c r="I25" s="48"/>
      <c r="J25" s="48"/>
      <c r="K25" s="49"/>
      <c r="L25" s="49"/>
      <c r="M25" s="49">
        <v>96</v>
      </c>
    </row>
    <row r="26" spans="2:13" ht="30" customHeight="1">
      <c r="B26" s="38"/>
      <c r="C26" s="38"/>
      <c r="D26" s="38"/>
      <c r="E26" s="32"/>
      <c r="F26" s="32" t="s">
        <v>90</v>
      </c>
      <c r="G26" s="36">
        <f>SUM(G14:G24)</f>
        <v>182</v>
      </c>
      <c r="H26" s="36">
        <f>SUM(H14:H14)</f>
        <v>0</v>
      </c>
      <c r="I26" s="36">
        <f>SUM(I14:I14)</f>
        <v>0</v>
      </c>
      <c r="J26" s="36">
        <f>SUM(J14:J14)</f>
        <v>0</v>
      </c>
      <c r="K26" s="37">
        <v>0</v>
      </c>
      <c r="L26" s="37">
        <f>SUM(L14:L14)</f>
        <v>612</v>
      </c>
      <c r="M26" s="37">
        <f>SUM(M14:M25)</f>
        <v>96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81.900000000000006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  <row r="29" spans="2:13" ht="15.75">
      <c r="B29" s="40"/>
      <c r="C29" s="40"/>
      <c r="D29" s="40"/>
      <c r="E29" s="12"/>
      <c r="F29" s="12"/>
      <c r="G29" s="12"/>
      <c r="H29" s="12"/>
      <c r="I29" s="12"/>
      <c r="J29" s="12"/>
      <c r="K29" s="12"/>
      <c r="L29" s="12"/>
      <c r="M29" s="12"/>
    </row>
    <row r="30" spans="2:13" ht="15.75">
      <c r="B30" s="40"/>
      <c r="C30" s="40"/>
      <c r="D30" s="40"/>
      <c r="E30" s="12"/>
      <c r="F30" s="12"/>
      <c r="G30" s="12"/>
      <c r="H30" s="12"/>
      <c r="I30" s="12"/>
      <c r="J30" s="12"/>
      <c r="K30" s="12"/>
      <c r="L30" s="12"/>
      <c r="M30" s="12"/>
    </row>
    <row r="31" spans="2:13" ht="15.75">
      <c r="B31" s="41" t="s">
        <v>93</v>
      </c>
      <c r="C31" s="41"/>
      <c r="D31" s="40"/>
      <c r="E31" s="12"/>
      <c r="F31" s="12"/>
      <c r="G31" s="12"/>
      <c r="H31" s="12"/>
      <c r="I31" s="12"/>
      <c r="J31" s="12"/>
      <c r="K31" s="12"/>
      <c r="L31" s="12"/>
      <c r="M31" s="12"/>
    </row>
    <row r="32" spans="2:13" ht="15.75">
      <c r="B32" s="40"/>
      <c r="C32" s="40"/>
      <c r="D32" s="40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47.25">
      <c r="B33" s="138" t="s">
        <v>77</v>
      </c>
      <c r="C33" s="138"/>
      <c r="D33" s="138"/>
      <c r="E33" s="29" t="s">
        <v>78</v>
      </c>
      <c r="F33" s="29" t="s">
        <v>79</v>
      </c>
      <c r="G33" s="29" t="s">
        <v>80</v>
      </c>
      <c r="H33" s="29" t="s">
        <v>81</v>
      </c>
      <c r="I33" s="29" t="s">
        <v>82</v>
      </c>
      <c r="J33" s="29" t="s">
        <v>83</v>
      </c>
      <c r="K33" s="29" t="s">
        <v>84</v>
      </c>
      <c r="L33" s="29" t="s">
        <v>85</v>
      </c>
      <c r="M33" s="29" t="s">
        <v>86</v>
      </c>
    </row>
    <row r="34" spans="2:13" ht="47.25">
      <c r="B34" s="30" t="s">
        <v>87</v>
      </c>
      <c r="C34" s="31" t="s">
        <v>88</v>
      </c>
      <c r="D34" s="31" t="s">
        <v>89</v>
      </c>
      <c r="E34" s="32"/>
      <c r="F34" s="32"/>
      <c r="G34" s="32"/>
      <c r="H34" s="32"/>
      <c r="I34" s="32"/>
      <c r="J34" s="32"/>
      <c r="K34" s="32"/>
      <c r="L34" s="32"/>
      <c r="M34" s="32"/>
    </row>
    <row r="35" spans="2:13" ht="30" customHeight="1">
      <c r="B35" s="33"/>
      <c r="C35" s="34"/>
      <c r="D35" s="34"/>
      <c r="E35" s="35"/>
      <c r="F35" s="36"/>
      <c r="G35" s="36"/>
      <c r="H35" s="36"/>
      <c r="I35" s="36"/>
      <c r="J35" s="36"/>
      <c r="K35" s="36"/>
      <c r="L35" s="37"/>
      <c r="M35" s="36"/>
    </row>
    <row r="36" spans="2:13" ht="30" customHeight="1">
      <c r="B36" s="38"/>
      <c r="C36" s="38"/>
      <c r="D36" s="38"/>
      <c r="E36" s="32"/>
      <c r="F36" s="32" t="s">
        <v>90</v>
      </c>
      <c r="G36" s="36">
        <f>SUM(G35:G35)</f>
        <v>0</v>
      </c>
      <c r="H36" s="36">
        <f>SUM(H35:H35)</f>
        <v>0</v>
      </c>
      <c r="I36" s="36">
        <f>SUM(I35:I35)</f>
        <v>0</v>
      </c>
      <c r="J36" s="36">
        <f>SUM(J35:J35)</f>
        <v>0</v>
      </c>
      <c r="K36" s="37">
        <v>0</v>
      </c>
      <c r="L36" s="37">
        <f>SUM(L35:L35)</f>
        <v>0</v>
      </c>
      <c r="M36" s="37">
        <f>SUM(M35:M35)</f>
        <v>0</v>
      </c>
    </row>
    <row r="37" spans="2:13" ht="30" customHeight="1">
      <c r="B37" s="38"/>
      <c r="C37" s="38"/>
      <c r="D37" s="38"/>
      <c r="E37" s="32"/>
      <c r="F37" s="32" t="s">
        <v>91</v>
      </c>
      <c r="G37" s="37">
        <v>0.45</v>
      </c>
      <c r="H37" s="37">
        <v>0.24</v>
      </c>
      <c r="I37" s="37">
        <v>0.2</v>
      </c>
      <c r="J37" s="37">
        <v>0.05</v>
      </c>
      <c r="K37" s="39"/>
      <c r="L37" s="39"/>
      <c r="M37" s="39"/>
    </row>
    <row r="38" spans="2:13" ht="30" customHeight="1">
      <c r="B38" s="38"/>
      <c r="C38" s="38"/>
      <c r="D38" s="38"/>
      <c r="E38" s="32"/>
      <c r="F38" s="32" t="s">
        <v>92</v>
      </c>
      <c r="G38" s="37">
        <f>G36*G37</f>
        <v>0</v>
      </c>
      <c r="H38" s="37">
        <f>H36*H37</f>
        <v>0</v>
      </c>
      <c r="I38" s="37">
        <f>I36*I37</f>
        <v>0</v>
      </c>
      <c r="J38" s="37">
        <f>J36*J37</f>
        <v>0</v>
      </c>
      <c r="K38" s="39"/>
      <c r="L38" s="39"/>
      <c r="M38" s="39"/>
    </row>
  </sheetData>
  <mergeCells count="4">
    <mergeCell ref="B6:D6"/>
    <mergeCell ref="B5:D5"/>
    <mergeCell ref="B12:D12"/>
    <mergeCell ref="B33:D33"/>
  </mergeCells>
  <dataValidations count="1">
    <dataValidation allowBlank="1" showInputMessage="1" showErrorMessage="1" sqref="K15:K25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29" max="12" man="1"/>
  </row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5703125" customWidth="1"/>
    <col min="3" max="3" width="15.42578125" customWidth="1"/>
    <col min="4" max="4" width="17.5703125" customWidth="1"/>
    <col min="5" max="5" width="23.42578125" bestFit="1" customWidth="1"/>
    <col min="6" max="6" width="32.28515625" bestFit="1" customWidth="1"/>
    <col min="7" max="7" width="9.7109375" bestFit="1" customWidth="1"/>
    <col min="8" max="8" width="9.28515625" customWidth="1"/>
    <col min="9" max="9" width="9.7109375" bestFit="1" customWidth="1"/>
    <col min="10" max="10" width="13.710937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58</v>
      </c>
      <c r="E7" s="23"/>
      <c r="F7" s="23"/>
      <c r="G7" s="15"/>
      <c r="H7" s="12"/>
      <c r="I7" s="12"/>
      <c r="J7" s="12"/>
      <c r="K7" s="15"/>
      <c r="L7" s="15"/>
      <c r="M7" s="15"/>
    </row>
    <row r="8" spans="1:13" ht="26.25" customHeight="1">
      <c r="A8" s="14"/>
      <c r="B8" s="15" t="s">
        <v>1</v>
      </c>
      <c r="C8" s="15"/>
      <c r="D8" s="21" t="s">
        <v>421</v>
      </c>
      <c r="E8" s="21"/>
      <c r="F8" s="23"/>
      <c r="G8" s="15"/>
      <c r="H8" s="12"/>
      <c r="I8" s="12"/>
      <c r="J8" s="12"/>
      <c r="K8" s="15"/>
      <c r="L8" s="15"/>
      <c r="M8" s="15"/>
    </row>
    <row r="9" spans="1:13" ht="15.75">
      <c r="A9" s="14"/>
      <c r="B9" s="15"/>
      <c r="C9" s="15"/>
      <c r="D9" s="23"/>
      <c r="E9" s="23"/>
      <c r="F9" s="23"/>
      <c r="G9" s="15"/>
      <c r="H9" s="12"/>
      <c r="I9" s="12"/>
      <c r="J9" s="12"/>
      <c r="K9" s="15"/>
      <c r="L9" s="15"/>
      <c r="M9" s="15"/>
    </row>
    <row r="10" spans="1:13" ht="15.75">
      <c r="A10" s="14"/>
      <c r="B10" s="11" t="s">
        <v>3</v>
      </c>
      <c r="C10" s="12"/>
      <c r="D10" s="12"/>
      <c r="E10" s="12"/>
      <c r="F10" s="12"/>
      <c r="G10" s="15"/>
      <c r="H10" s="12"/>
      <c r="I10" s="12"/>
      <c r="J10" s="12"/>
      <c r="K10" s="15"/>
      <c r="L10" s="15"/>
      <c r="M10" s="15"/>
    </row>
    <row r="11" spans="1:13" ht="15.75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63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426</v>
      </c>
      <c r="C14" s="34"/>
      <c r="D14" s="34"/>
      <c r="E14" s="117" t="s">
        <v>94</v>
      </c>
      <c r="F14" s="36"/>
      <c r="G14" s="36"/>
      <c r="H14" s="36"/>
      <c r="I14" s="36"/>
      <c r="J14" s="36"/>
      <c r="K14" s="36"/>
      <c r="L14" s="37">
        <v>83.03</v>
      </c>
      <c r="M14" s="36"/>
    </row>
    <row r="15" spans="1:13" ht="30" customHeight="1">
      <c r="B15" s="33" t="s">
        <v>423</v>
      </c>
      <c r="C15" s="34"/>
      <c r="D15" s="34"/>
      <c r="E15" s="116" t="s">
        <v>429</v>
      </c>
      <c r="F15" s="36"/>
      <c r="G15" s="36"/>
      <c r="H15" s="36"/>
      <c r="I15" s="36"/>
      <c r="J15" s="36"/>
      <c r="K15" s="36"/>
      <c r="L15" s="37"/>
      <c r="M15" s="69">
        <v>104.45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83.03</v>
      </c>
      <c r="M16" s="37">
        <f>SUM(M14:M15)</f>
        <v>104.45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63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6:K2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7109375" customWidth="1"/>
    <col min="3" max="3" width="16.140625" customWidth="1"/>
    <col min="4" max="4" width="28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.28515625" customWidth="1"/>
    <col min="11" max="11" width="14.85546875" bestFit="1" customWidth="1"/>
    <col min="12" max="12" width="10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6.25" customHeight="1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59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513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41876</v>
      </c>
      <c r="C14" s="34"/>
      <c r="D14" s="34"/>
      <c r="E14" s="7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33" t="s">
        <v>423</v>
      </c>
      <c r="C15" s="34"/>
      <c r="D15" s="34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98.08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98.08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6:K2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42578125" customWidth="1"/>
    <col min="3" max="3" width="17.7109375" customWidth="1"/>
    <col min="4" max="4" width="20.7109375" customWidth="1"/>
    <col min="5" max="5" width="23.42578125" bestFit="1" customWidth="1"/>
    <col min="6" max="6" width="24.140625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6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2.5" customHeight="1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60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423</v>
      </c>
      <c r="C14" s="34"/>
      <c r="D14" s="34"/>
      <c r="E14" s="116" t="s">
        <v>424</v>
      </c>
      <c r="F14" s="36"/>
      <c r="G14" s="36"/>
      <c r="H14" s="36"/>
      <c r="I14" s="36"/>
      <c r="J14" s="36"/>
      <c r="K14" s="36"/>
      <c r="L14" s="37"/>
      <c r="M14" s="69">
        <v>96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96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5:K2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85546875" customWidth="1"/>
    <col min="3" max="3" width="12.140625" bestFit="1" customWidth="1"/>
    <col min="4" max="4" width="14.7109375" customWidth="1"/>
    <col min="5" max="5" width="23.285156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8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9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2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20.2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 t="s">
        <v>426</v>
      </c>
      <c r="C14" s="34"/>
      <c r="D14" s="34"/>
      <c r="E14" s="35" t="s">
        <v>94</v>
      </c>
      <c r="F14" s="36"/>
      <c r="G14" s="36"/>
      <c r="H14" s="36"/>
      <c r="I14" s="36"/>
      <c r="J14" s="36"/>
      <c r="K14" s="36"/>
      <c r="L14" s="37">
        <v>237.17</v>
      </c>
      <c r="M14" s="36"/>
    </row>
    <row r="15" spans="1:13" ht="30" customHeight="1">
      <c r="B15" s="33" t="s">
        <v>423</v>
      </c>
      <c r="C15" s="34"/>
      <c r="D15" s="34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204.04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237.17</v>
      </c>
      <c r="M16" s="37">
        <f>SUM(M14:M15)</f>
        <v>204.04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topLeftCell="A4" zoomScale="75" zoomScaleNormal="75" workbookViewId="0">
      <selection activeCell="O42" sqref="O42"/>
    </sheetView>
  </sheetViews>
  <sheetFormatPr defaultRowHeight="15"/>
  <cols>
    <col min="2" max="2" width="16.42578125" customWidth="1"/>
    <col min="3" max="3" width="16.710937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425781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61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60">
        <v>41809</v>
      </c>
      <c r="C14" s="57"/>
      <c r="D14" s="57"/>
      <c r="E14" s="50" t="s">
        <v>180</v>
      </c>
      <c r="F14" s="48" t="s">
        <v>99</v>
      </c>
      <c r="G14" s="48"/>
      <c r="H14" s="48"/>
      <c r="I14" s="48"/>
      <c r="J14" s="48"/>
      <c r="K14" s="49"/>
      <c r="L14" s="49">
        <v>5.6</v>
      </c>
      <c r="M14" s="49"/>
    </row>
    <row r="15" spans="1:13" ht="30.75">
      <c r="B15" s="60">
        <v>41821</v>
      </c>
      <c r="C15" s="57"/>
      <c r="D15" s="57"/>
      <c r="E15" s="35" t="s">
        <v>96</v>
      </c>
      <c r="F15" s="36"/>
      <c r="G15" s="36"/>
      <c r="H15" s="36"/>
      <c r="I15" s="36"/>
      <c r="J15" s="36"/>
      <c r="K15" s="36"/>
      <c r="L15" s="37">
        <v>612</v>
      </c>
      <c r="M15" s="36"/>
    </row>
    <row r="16" spans="1:13" ht="30" customHeight="1">
      <c r="B16" s="60" t="s">
        <v>423</v>
      </c>
      <c r="C16" s="57"/>
      <c r="D16" s="57"/>
      <c r="E16" s="116" t="s">
        <v>429</v>
      </c>
      <c r="F16" s="36"/>
      <c r="G16" s="36"/>
      <c r="H16" s="36"/>
      <c r="I16" s="36"/>
      <c r="J16" s="36"/>
      <c r="K16" s="36"/>
      <c r="L16" s="37"/>
      <c r="M16" s="69">
        <v>99.87</v>
      </c>
    </row>
    <row r="17" spans="2:13" ht="30" customHeight="1">
      <c r="B17" s="38"/>
      <c r="C17" s="38"/>
      <c r="D17" s="38"/>
      <c r="E17" s="32"/>
      <c r="F17" s="32" t="s">
        <v>90</v>
      </c>
      <c r="G17" s="36">
        <f>SUM(G14:G14)</f>
        <v>0</v>
      </c>
      <c r="H17" s="36">
        <f>SUM(H14:H14)</f>
        <v>0</v>
      </c>
      <c r="I17" s="36">
        <f>SUM(I14:I14)</f>
        <v>0</v>
      </c>
      <c r="J17" s="36">
        <f>SUM(J14:J14)</f>
        <v>0</v>
      </c>
      <c r="K17" s="37">
        <v>0</v>
      </c>
      <c r="L17" s="37">
        <f>SUM(L14:L15)</f>
        <v>617.6</v>
      </c>
      <c r="M17" s="37">
        <f>SUM(M14:M16)</f>
        <v>99.87</v>
      </c>
    </row>
    <row r="18" spans="2:13" ht="30" customHeight="1">
      <c r="B18" s="38"/>
      <c r="C18" s="38"/>
      <c r="D18" s="38"/>
      <c r="E18" s="32"/>
      <c r="F18" s="32" t="s">
        <v>91</v>
      </c>
      <c r="G18" s="37">
        <v>0.45</v>
      </c>
      <c r="H18" s="37">
        <v>0.24</v>
      </c>
      <c r="I18" s="37">
        <v>0.2</v>
      </c>
      <c r="J18" s="37">
        <v>0.05</v>
      </c>
      <c r="K18" s="39"/>
      <c r="L18" s="39"/>
      <c r="M18" s="39"/>
    </row>
    <row r="19" spans="2:13" ht="30" customHeight="1">
      <c r="B19" s="38"/>
      <c r="C19" s="38"/>
      <c r="D19" s="38"/>
      <c r="E19" s="32"/>
      <c r="F19" s="32" t="s">
        <v>92</v>
      </c>
      <c r="G19" s="37">
        <f>G17*G18</f>
        <v>0</v>
      </c>
      <c r="H19" s="37">
        <f>H17*H18</f>
        <v>0</v>
      </c>
      <c r="I19" s="37">
        <f>I17*I18</f>
        <v>0</v>
      </c>
      <c r="J19" s="37">
        <f>J17*J18</f>
        <v>0</v>
      </c>
      <c r="K19" s="39"/>
      <c r="L19" s="39"/>
      <c r="M19" s="39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1" t="s">
        <v>93</v>
      </c>
      <c r="C22" s="41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0"/>
      <c r="C23" s="40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138" t="s">
        <v>77</v>
      </c>
      <c r="C24" s="138"/>
      <c r="D24" s="138"/>
      <c r="E24" s="29" t="s">
        <v>78</v>
      </c>
      <c r="F24" s="29" t="s">
        <v>79</v>
      </c>
      <c r="G24" s="29" t="s">
        <v>80</v>
      </c>
      <c r="H24" s="29" t="s">
        <v>81</v>
      </c>
      <c r="I24" s="29" t="s">
        <v>82</v>
      </c>
      <c r="J24" s="29" t="s">
        <v>83</v>
      </c>
      <c r="K24" s="29" t="s">
        <v>84</v>
      </c>
      <c r="L24" s="29" t="s">
        <v>85</v>
      </c>
      <c r="M24" s="29" t="s">
        <v>86</v>
      </c>
    </row>
    <row r="25" spans="2:13" ht="47.25">
      <c r="B25" s="30" t="s">
        <v>87</v>
      </c>
      <c r="C25" s="31" t="s">
        <v>88</v>
      </c>
      <c r="D25" s="31" t="s">
        <v>89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30" customHeight="1">
      <c r="B26" s="33"/>
      <c r="C26" s="34"/>
      <c r="D26" s="34"/>
      <c r="E26" s="35"/>
      <c r="F26" s="36"/>
      <c r="G26" s="36"/>
      <c r="H26" s="36"/>
      <c r="I26" s="36"/>
      <c r="J26" s="36"/>
      <c r="K26" s="36"/>
      <c r="L26" s="37"/>
      <c r="M26" s="36"/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v>0</v>
      </c>
      <c r="L27" s="37">
        <f>SUM(L26:L26)</f>
        <v>0</v>
      </c>
      <c r="M27" s="37">
        <f>SUM(M26:M26)</f>
        <v>0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39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2:D12"/>
    <mergeCell ref="B24:D24"/>
  </mergeCells>
  <dataValidations count="1">
    <dataValidation allowBlank="1" showInputMessage="1" showErrorMessage="1" sqref="K14: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topLeftCell="A4" zoomScale="75" zoomScaleNormal="75" workbookViewId="0">
      <selection activeCell="O42" sqref="O42"/>
    </sheetView>
  </sheetViews>
  <sheetFormatPr defaultRowHeight="15"/>
  <cols>
    <col min="2" max="2" width="14.28515625" bestFit="1" customWidth="1"/>
    <col min="3" max="3" width="16.42578125" customWidth="1"/>
    <col min="4" max="4" width="14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4" customHeight="1">
      <c r="B6" s="137"/>
      <c r="C6" s="137"/>
      <c r="D6" s="137"/>
    </row>
    <row r="7" spans="1:13" s="27" customFormat="1" ht="26.25" customHeight="1">
      <c r="A7" s="12"/>
      <c r="B7" s="15" t="s">
        <v>0</v>
      </c>
      <c r="C7" s="15"/>
      <c r="D7" s="16" t="s">
        <v>62</v>
      </c>
      <c r="E7" s="16"/>
      <c r="F7" s="15"/>
      <c r="G7" s="15"/>
      <c r="H7" s="12"/>
      <c r="I7" s="12"/>
      <c r="J7" s="12"/>
      <c r="K7" s="15"/>
      <c r="L7" s="15"/>
      <c r="M7" s="15"/>
    </row>
    <row r="8" spans="1:13" s="27" customFormat="1" ht="26.25" customHeight="1">
      <c r="A8" s="12"/>
      <c r="B8" s="15" t="s">
        <v>1</v>
      </c>
      <c r="C8" s="15"/>
      <c r="D8" s="21" t="s">
        <v>63</v>
      </c>
      <c r="E8" s="21"/>
      <c r="F8" s="15"/>
      <c r="G8" s="15"/>
      <c r="H8" s="12"/>
      <c r="I8" s="12"/>
      <c r="J8" s="12"/>
      <c r="K8" s="15"/>
      <c r="L8" s="15"/>
      <c r="M8" s="15"/>
    </row>
    <row r="9" spans="1:13" ht="15.75">
      <c r="A9" s="14"/>
      <c r="B9" s="15"/>
      <c r="C9" s="15"/>
      <c r="D9" s="14"/>
      <c r="E9" s="14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7"/>
      <c r="M14" s="36"/>
    </row>
    <row r="15" spans="1:13" ht="30" customHeight="1">
      <c r="B15" s="38"/>
      <c r="C15" s="38"/>
      <c r="D15" s="38"/>
      <c r="E15" s="32"/>
      <c r="F15" s="32" t="s">
        <v>90</v>
      </c>
      <c r="G15" s="36">
        <f>SUM(G14:G14)</f>
        <v>0</v>
      </c>
      <c r="H15" s="36">
        <f>SUM(H14:H14)</f>
        <v>0</v>
      </c>
      <c r="I15" s="36">
        <f>SUM(I14:I14)</f>
        <v>0</v>
      </c>
      <c r="J15" s="36">
        <f>SUM(J14:J14)</f>
        <v>0</v>
      </c>
      <c r="K15" s="37">
        <v>0</v>
      </c>
      <c r="L15" s="37">
        <f>SUM(L14:L14)</f>
        <v>0</v>
      </c>
      <c r="M15" s="37">
        <f>SUM(M14:M14)</f>
        <v>0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45.75">
      <c r="B24" s="33">
        <v>42076</v>
      </c>
      <c r="C24" s="34"/>
      <c r="D24" s="34"/>
      <c r="E24" s="124" t="s">
        <v>514</v>
      </c>
      <c r="F24" s="36" t="s">
        <v>117</v>
      </c>
      <c r="G24" s="36"/>
      <c r="H24" s="36"/>
      <c r="I24" s="36"/>
      <c r="J24" s="36"/>
      <c r="K24" s="36"/>
      <c r="L24" s="37"/>
      <c r="M24" s="69">
        <v>99</v>
      </c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99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topLeftCell="A7" zoomScale="75" zoomScaleNormal="75" zoomScaleSheetLayoutView="75" zoomScalePageLayoutView="75" workbookViewId="0">
      <selection activeCell="O42" sqref="O42"/>
    </sheetView>
  </sheetViews>
  <sheetFormatPr defaultRowHeight="15"/>
  <cols>
    <col min="2" max="2" width="17.42578125" customWidth="1"/>
    <col min="3" max="3" width="14.42578125" customWidth="1"/>
    <col min="4" max="4" width="17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2851562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64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515</v>
      </c>
      <c r="E8" s="22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122" t="s">
        <v>426</v>
      </c>
      <c r="C14" s="121"/>
      <c r="D14" s="121"/>
      <c r="E14" s="54" t="s">
        <v>94</v>
      </c>
      <c r="F14" s="54"/>
      <c r="G14" s="54"/>
      <c r="H14" s="54"/>
      <c r="I14" s="54"/>
      <c r="J14" s="54"/>
      <c r="K14" s="54"/>
      <c r="L14" s="55">
        <v>6.6</v>
      </c>
      <c r="M14" s="54"/>
    </row>
    <row r="15" spans="1:13" ht="30" customHeight="1">
      <c r="B15" s="33" t="s">
        <v>423</v>
      </c>
      <c r="C15" s="34"/>
      <c r="D15" s="34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215.87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SUM(G15:G15)</f>
        <v>0</v>
      </c>
      <c r="H16" s="36">
        <f>SUM(H15:H15)</f>
        <v>0</v>
      </c>
      <c r="I16" s="36">
        <f>SUM(I15:I15)</f>
        <v>0</v>
      </c>
      <c r="J16" s="36">
        <f>SUM(J15:J15)</f>
        <v>0</v>
      </c>
      <c r="K16" s="37">
        <v>0</v>
      </c>
      <c r="L16" s="37">
        <f>SUM(L14:L15)</f>
        <v>6.6</v>
      </c>
      <c r="M16" s="37">
        <f>SUM(M15:M15)</f>
        <v>215.87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31.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45.75">
      <c r="B24" s="127" t="s">
        <v>516</v>
      </c>
      <c r="C24" s="128"/>
      <c r="D24" s="128"/>
      <c r="E24" s="98" t="s">
        <v>517</v>
      </c>
      <c r="F24" s="98" t="s">
        <v>518</v>
      </c>
      <c r="G24" s="99"/>
      <c r="H24" s="99"/>
      <c r="I24" s="99"/>
      <c r="J24" s="99"/>
      <c r="K24" s="129">
        <v>93.45</v>
      </c>
      <c r="L24" s="130" t="s">
        <v>519</v>
      </c>
      <c r="M24" s="99"/>
    </row>
    <row r="25" spans="2:13" ht="60.75">
      <c r="B25" s="131">
        <v>41950</v>
      </c>
      <c r="C25" s="132"/>
      <c r="D25" s="132"/>
      <c r="E25" s="98" t="s">
        <v>520</v>
      </c>
      <c r="F25" s="98" t="s">
        <v>521</v>
      </c>
      <c r="G25" s="99"/>
      <c r="H25" s="99"/>
      <c r="I25" s="99"/>
      <c r="J25" s="99"/>
      <c r="K25" s="129">
        <v>197.25</v>
      </c>
      <c r="L25" s="130" t="s">
        <v>522</v>
      </c>
      <c r="M25" s="133" t="s">
        <v>523</v>
      </c>
    </row>
    <row r="26" spans="2:13" ht="45.75">
      <c r="B26" s="94" t="s">
        <v>409</v>
      </c>
      <c r="C26" s="34"/>
      <c r="D26" s="34"/>
      <c r="E26" s="125" t="s">
        <v>410</v>
      </c>
      <c r="F26" s="125" t="s">
        <v>411</v>
      </c>
      <c r="G26" s="36"/>
      <c r="H26" s="36"/>
      <c r="I26" s="36"/>
      <c r="J26" s="36"/>
      <c r="K26" s="69">
        <v>302</v>
      </c>
      <c r="L26" s="71" t="s">
        <v>525</v>
      </c>
      <c r="M26" s="67" t="s">
        <v>524</v>
      </c>
    </row>
    <row r="27" spans="2:13" ht="30" customHeight="1">
      <c r="B27" s="38"/>
      <c r="C27" s="38"/>
      <c r="D27" s="38"/>
      <c r="E27" s="32"/>
      <c r="F27" s="32" t="s">
        <v>90</v>
      </c>
      <c r="G27" s="36">
        <f>SUM(G26:G26)</f>
        <v>0</v>
      </c>
      <c r="H27" s="36">
        <f>SUM(H26:H26)</f>
        <v>0</v>
      </c>
      <c r="I27" s="36">
        <f>SUM(I26:I26)</f>
        <v>0</v>
      </c>
      <c r="J27" s="36">
        <f>SUM(J26:J26)</f>
        <v>0</v>
      </c>
      <c r="K27" s="37">
        <f>SUM(93.45+197.25+302)</f>
        <v>592.70000000000005</v>
      </c>
      <c r="L27" s="37">
        <f>SUM(90.3+277.09+8.2+66+863.45)</f>
        <v>1305.04</v>
      </c>
      <c r="M27" s="37">
        <v>146.09</v>
      </c>
    </row>
    <row r="28" spans="2:13" ht="30" customHeight="1">
      <c r="B28" s="38"/>
      <c r="C28" s="38"/>
      <c r="D28" s="38"/>
      <c r="E28" s="32"/>
      <c r="F28" s="32" t="s">
        <v>91</v>
      </c>
      <c r="G28" s="37">
        <v>0.45</v>
      </c>
      <c r="H28" s="37">
        <v>0.24</v>
      </c>
      <c r="I28" s="37">
        <v>0.2</v>
      </c>
      <c r="J28" s="37">
        <v>0.05</v>
      </c>
      <c r="K28" s="108"/>
      <c r="L28" s="39"/>
      <c r="M28" s="39"/>
    </row>
    <row r="29" spans="2:13" ht="30" customHeight="1">
      <c r="B29" s="38"/>
      <c r="C29" s="38"/>
      <c r="D29" s="38"/>
      <c r="E29" s="32"/>
      <c r="F29" s="32" t="s">
        <v>92</v>
      </c>
      <c r="G29" s="37">
        <f>G27*G28</f>
        <v>0</v>
      </c>
      <c r="H29" s="37">
        <f>H27*H28</f>
        <v>0</v>
      </c>
      <c r="I29" s="37">
        <f>I27*I28</f>
        <v>0</v>
      </c>
      <c r="J29" s="37">
        <f>J27*J28</f>
        <v>0</v>
      </c>
      <c r="K29" s="39"/>
      <c r="L29" s="39"/>
      <c r="M29" s="39"/>
    </row>
  </sheetData>
  <mergeCells count="4">
    <mergeCell ref="B6:D6"/>
    <mergeCell ref="B5:D5"/>
    <mergeCell ref="B12:D12"/>
    <mergeCell ref="B22:D22"/>
  </mergeCells>
  <dataValidations count="1">
    <dataValidation allowBlank="1" showInputMessage="1" showErrorMessage="1" sqref="K15:K16"/>
  </dataValidations>
  <pageMargins left="0.7" right="0.7" top="0.75" bottom="0.75" header="0.3" footer="0.3"/>
  <pageSetup paperSize="9" scale="6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zoomScaleSheetLayoutView="75" workbookViewId="0">
      <selection activeCell="O42" sqref="O42"/>
    </sheetView>
  </sheetViews>
  <sheetFormatPr defaultRowHeight="15"/>
  <cols>
    <col min="2" max="2" width="16.42578125" customWidth="1"/>
    <col min="3" max="3" width="14" customWidth="1"/>
    <col min="4" max="4" width="16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5.140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65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" customHeight="1">
      <c r="B14" s="33">
        <v>41944</v>
      </c>
      <c r="C14" s="34"/>
      <c r="D14" s="34"/>
      <c r="E14" s="35" t="s">
        <v>97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33" t="s">
        <v>423</v>
      </c>
      <c r="C15" s="34"/>
      <c r="D15" s="34"/>
      <c r="E15" s="116" t="s">
        <v>429</v>
      </c>
      <c r="F15" s="36"/>
      <c r="G15" s="36"/>
      <c r="H15" s="36"/>
      <c r="I15" s="36"/>
      <c r="J15" s="36"/>
      <c r="K15" s="36"/>
      <c r="L15" s="37"/>
      <c r="M15" s="69">
        <v>174.88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174.88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0" customHeight="1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6"/>
  </dataValidations>
  <pageMargins left="0.7" right="0.7" top="0.75" bottom="0.75" header="0.3" footer="0.3"/>
  <pageSetup paperSize="9" scale="66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M83"/>
  <sheetViews>
    <sheetView showGridLines="0" tabSelected="1" topLeftCell="A64" zoomScale="75" zoomScaleNormal="75" workbookViewId="0">
      <selection activeCell="O42" sqref="O42"/>
    </sheetView>
  </sheetViews>
  <sheetFormatPr defaultRowHeight="15"/>
  <cols>
    <col min="2" max="2" width="17" customWidth="1"/>
    <col min="3" max="3" width="18.140625" customWidth="1"/>
    <col min="4" max="4" width="24.140625" customWidth="1"/>
    <col min="5" max="5" width="22.7109375" customWidth="1"/>
    <col min="6" max="6" width="27.5703125" customWidth="1"/>
    <col min="7" max="7" width="11.5703125" customWidth="1"/>
    <col min="8" max="8" width="14.42578125" bestFit="1" customWidth="1"/>
    <col min="9" max="9" width="9.7109375" bestFit="1" customWidth="1"/>
    <col min="10" max="10" width="13.42578125" customWidth="1"/>
    <col min="11" max="11" width="14.42578125" customWidth="1"/>
    <col min="12" max="12" width="12.5703125" bestFit="1" customWidth="1"/>
    <col min="13" max="13" width="12.28515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66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67</v>
      </c>
      <c r="C8" s="15"/>
      <c r="D8" s="21" t="s">
        <v>2</v>
      </c>
      <c r="E8" s="18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60.75">
      <c r="B14" s="59">
        <v>41557</v>
      </c>
      <c r="C14" s="36"/>
      <c r="D14" s="36"/>
      <c r="E14" s="35" t="s">
        <v>231</v>
      </c>
      <c r="F14" s="36" t="s">
        <v>99</v>
      </c>
      <c r="G14" s="36"/>
      <c r="H14" s="36"/>
      <c r="I14" s="36"/>
      <c r="J14" s="36"/>
      <c r="K14" s="36"/>
      <c r="L14" s="37">
        <v>3.35</v>
      </c>
      <c r="M14" s="37"/>
    </row>
    <row r="15" spans="1:13" ht="45.75">
      <c r="B15" s="59">
        <v>41559</v>
      </c>
      <c r="C15" s="36"/>
      <c r="D15" s="36"/>
      <c r="E15" s="35" t="s">
        <v>232</v>
      </c>
      <c r="F15" s="36" t="s">
        <v>233</v>
      </c>
      <c r="G15" s="36">
        <v>4</v>
      </c>
      <c r="H15" s="36"/>
      <c r="I15" s="36"/>
      <c r="J15" s="36"/>
      <c r="K15" s="36"/>
      <c r="L15" s="37"/>
      <c r="M15" s="36"/>
    </row>
    <row r="16" spans="1:13" ht="75.75">
      <c r="B16" s="59">
        <v>41568</v>
      </c>
      <c r="C16" s="36"/>
      <c r="D16" s="36"/>
      <c r="E16" s="35" t="s">
        <v>234</v>
      </c>
      <c r="F16" s="36" t="s">
        <v>235</v>
      </c>
      <c r="G16" s="36">
        <v>12</v>
      </c>
      <c r="H16" s="36"/>
      <c r="I16" s="36"/>
      <c r="J16" s="36"/>
      <c r="K16" s="36"/>
      <c r="L16" s="37"/>
      <c r="M16" s="36"/>
    </row>
    <row r="17" spans="2:13" ht="30.75">
      <c r="B17" s="59">
        <v>41570</v>
      </c>
      <c r="C17" s="36"/>
      <c r="D17" s="36"/>
      <c r="E17" s="35" t="s">
        <v>236</v>
      </c>
      <c r="F17" s="36" t="s">
        <v>235</v>
      </c>
      <c r="G17" s="36">
        <v>12</v>
      </c>
      <c r="H17" s="36"/>
      <c r="I17" s="36"/>
      <c r="J17" s="36"/>
      <c r="K17" s="36"/>
      <c r="L17" s="37"/>
      <c r="M17" s="36"/>
    </row>
    <row r="18" spans="2:13" ht="30.75">
      <c r="B18" s="59">
        <v>41575</v>
      </c>
      <c r="C18" s="36"/>
      <c r="D18" s="36"/>
      <c r="E18" s="35" t="s">
        <v>237</v>
      </c>
      <c r="F18" s="36" t="s">
        <v>235</v>
      </c>
      <c r="G18" s="36">
        <v>12</v>
      </c>
      <c r="H18" s="36"/>
      <c r="I18" s="36"/>
      <c r="J18" s="36"/>
      <c r="K18" s="36"/>
      <c r="L18" s="37"/>
      <c r="M18" s="36"/>
    </row>
    <row r="19" spans="2:13" ht="30" customHeight="1">
      <c r="B19" s="59">
        <v>41576</v>
      </c>
      <c r="C19" s="36"/>
      <c r="D19" s="36"/>
      <c r="E19" s="35" t="s">
        <v>238</v>
      </c>
      <c r="F19" s="36" t="s">
        <v>107</v>
      </c>
      <c r="G19" s="36">
        <v>12</v>
      </c>
      <c r="H19" s="36"/>
      <c r="I19" s="36"/>
      <c r="J19" s="36"/>
      <c r="K19" s="36"/>
      <c r="L19" s="37"/>
      <c r="M19" s="36"/>
    </row>
    <row r="20" spans="2:13" ht="45.75">
      <c r="B20" s="59">
        <v>41577</v>
      </c>
      <c r="C20" s="36"/>
      <c r="D20" s="36"/>
      <c r="E20" s="35" t="s">
        <v>239</v>
      </c>
      <c r="F20" s="36" t="s">
        <v>103</v>
      </c>
      <c r="G20" s="36">
        <v>12</v>
      </c>
      <c r="H20" s="36"/>
      <c r="I20" s="36"/>
      <c r="J20" s="36"/>
      <c r="K20" s="36"/>
      <c r="L20" s="37"/>
      <c r="M20" s="36"/>
    </row>
    <row r="21" spans="2:13" ht="75.75">
      <c r="B21" s="59">
        <v>41589</v>
      </c>
      <c r="C21" s="36"/>
      <c r="D21" s="36"/>
      <c r="E21" s="35" t="s">
        <v>240</v>
      </c>
      <c r="F21" s="36" t="s">
        <v>241</v>
      </c>
      <c r="G21" s="36"/>
      <c r="H21" s="36"/>
      <c r="I21" s="36"/>
      <c r="J21" s="36"/>
      <c r="K21" s="36"/>
      <c r="L21" s="37">
        <v>3</v>
      </c>
      <c r="M21" s="36"/>
    </row>
    <row r="22" spans="2:13" ht="45.75">
      <c r="B22" s="59">
        <v>41619</v>
      </c>
      <c r="C22" s="36"/>
      <c r="D22" s="36"/>
      <c r="E22" s="35" t="s">
        <v>242</v>
      </c>
      <c r="F22" s="36" t="s">
        <v>107</v>
      </c>
      <c r="G22" s="36">
        <v>12</v>
      </c>
      <c r="H22" s="36"/>
      <c r="I22" s="36"/>
      <c r="J22" s="36"/>
      <c r="K22" s="36"/>
      <c r="L22" s="37"/>
      <c r="M22" s="36"/>
    </row>
    <row r="23" spans="2:13" ht="45.75">
      <c r="B23" s="59">
        <v>41653</v>
      </c>
      <c r="C23" s="36"/>
      <c r="D23" s="36"/>
      <c r="E23" s="35" t="s">
        <v>232</v>
      </c>
      <c r="F23" s="36" t="s">
        <v>233</v>
      </c>
      <c r="G23" s="36">
        <v>4</v>
      </c>
      <c r="H23" s="36"/>
      <c r="I23" s="36"/>
      <c r="J23" s="36"/>
      <c r="K23" s="36"/>
      <c r="L23" s="37"/>
      <c r="M23" s="36"/>
    </row>
    <row r="24" spans="2:13" ht="45.75">
      <c r="B24" s="59">
        <v>41655</v>
      </c>
      <c r="C24" s="36"/>
      <c r="D24" s="36"/>
      <c r="E24" s="35" t="s">
        <v>243</v>
      </c>
      <c r="F24" s="35" t="s">
        <v>244</v>
      </c>
      <c r="G24" s="36">
        <v>4</v>
      </c>
      <c r="H24" s="36"/>
      <c r="I24" s="36"/>
      <c r="J24" s="36"/>
      <c r="K24" s="36"/>
      <c r="L24" s="71" t="s">
        <v>245</v>
      </c>
      <c r="M24" s="36"/>
    </row>
    <row r="25" spans="2:13" ht="30.75">
      <c r="B25" s="59">
        <v>41659</v>
      </c>
      <c r="C25" s="36"/>
      <c r="D25" s="36"/>
      <c r="E25" s="35" t="s">
        <v>237</v>
      </c>
      <c r="F25" s="36" t="s">
        <v>235</v>
      </c>
      <c r="G25" s="36">
        <v>12</v>
      </c>
      <c r="H25" s="36"/>
      <c r="I25" s="36"/>
      <c r="J25" s="36"/>
      <c r="K25" s="36"/>
      <c r="L25" s="37"/>
      <c r="M25" s="36"/>
    </row>
    <row r="26" spans="2:13" ht="30" customHeight="1">
      <c r="B26" s="59">
        <v>41660</v>
      </c>
      <c r="C26" s="36"/>
      <c r="D26" s="36"/>
      <c r="E26" s="35" t="s">
        <v>104</v>
      </c>
      <c r="F26" s="36" t="s">
        <v>233</v>
      </c>
      <c r="G26" s="36">
        <v>4</v>
      </c>
      <c r="H26" s="36"/>
      <c r="I26" s="36"/>
      <c r="J26" s="36"/>
      <c r="K26" s="36"/>
      <c r="L26" s="37"/>
      <c r="M26" s="36"/>
    </row>
    <row r="27" spans="2:13" ht="30.75">
      <c r="B27" s="59">
        <v>41666</v>
      </c>
      <c r="C27" s="36"/>
      <c r="D27" s="36"/>
      <c r="E27" s="35" t="s">
        <v>237</v>
      </c>
      <c r="F27" s="36" t="s">
        <v>235</v>
      </c>
      <c r="G27" s="36">
        <v>12</v>
      </c>
      <c r="H27" s="36"/>
      <c r="I27" s="36"/>
      <c r="J27" s="36"/>
      <c r="K27" s="36"/>
      <c r="L27" s="37"/>
      <c r="M27" s="36"/>
    </row>
    <row r="28" spans="2:13" ht="45.75">
      <c r="B28" s="59">
        <v>41667</v>
      </c>
      <c r="C28" s="36"/>
      <c r="D28" s="36"/>
      <c r="E28" s="35" t="s">
        <v>246</v>
      </c>
      <c r="F28" s="36" t="s">
        <v>99</v>
      </c>
      <c r="G28" s="36"/>
      <c r="H28" s="36"/>
      <c r="I28" s="36"/>
      <c r="J28" s="36"/>
      <c r="K28" s="36"/>
      <c r="L28" s="37">
        <v>4.5999999999999996</v>
      </c>
      <c r="M28" s="36"/>
    </row>
    <row r="29" spans="2:13" ht="30" customHeight="1">
      <c r="B29" s="59">
        <v>41675</v>
      </c>
      <c r="C29" s="36"/>
      <c r="D29" s="36"/>
      <c r="E29" s="35" t="s">
        <v>104</v>
      </c>
      <c r="F29" s="36" t="s">
        <v>235</v>
      </c>
      <c r="G29" s="36">
        <v>12</v>
      </c>
      <c r="H29" s="36"/>
      <c r="I29" s="36"/>
      <c r="J29" s="36"/>
      <c r="K29" s="36"/>
      <c r="L29" s="37"/>
      <c r="M29" s="36"/>
    </row>
    <row r="30" spans="2:13" ht="30.75">
      <c r="B30" s="59">
        <v>41694</v>
      </c>
      <c r="C30" s="36"/>
      <c r="D30" s="36"/>
      <c r="E30" s="35" t="s">
        <v>237</v>
      </c>
      <c r="F30" s="36" t="s">
        <v>235</v>
      </c>
      <c r="G30" s="36">
        <v>12</v>
      </c>
      <c r="H30" s="36"/>
      <c r="I30" s="36"/>
      <c r="J30" s="36"/>
      <c r="K30" s="36"/>
      <c r="L30" s="37"/>
      <c r="M30" s="36"/>
    </row>
    <row r="31" spans="2:13" ht="30" customHeight="1">
      <c r="B31" s="59">
        <v>41695</v>
      </c>
      <c r="C31" s="36"/>
      <c r="D31" s="36"/>
      <c r="E31" s="35" t="s">
        <v>238</v>
      </c>
      <c r="F31" s="36" t="s">
        <v>107</v>
      </c>
      <c r="G31" s="36">
        <v>12</v>
      </c>
      <c r="H31" s="36"/>
      <c r="I31" s="36"/>
      <c r="J31" s="36"/>
      <c r="K31" s="36"/>
      <c r="L31" s="37"/>
      <c r="M31" s="36"/>
    </row>
    <row r="32" spans="2:13" ht="45.75">
      <c r="B32" s="59">
        <v>41696</v>
      </c>
      <c r="C32" s="36"/>
      <c r="D32" s="36"/>
      <c r="E32" s="35" t="s">
        <v>247</v>
      </c>
      <c r="F32" s="36" t="s">
        <v>248</v>
      </c>
      <c r="G32" s="36">
        <v>4</v>
      </c>
      <c r="H32" s="36"/>
      <c r="I32" s="36"/>
      <c r="J32" s="36"/>
      <c r="K32" s="36"/>
      <c r="L32" s="37"/>
      <c r="M32" s="36"/>
    </row>
    <row r="33" spans="2:13" ht="30" customHeight="1">
      <c r="B33" s="59">
        <v>41703</v>
      </c>
      <c r="C33" s="36"/>
      <c r="D33" s="36"/>
      <c r="E33" s="35" t="s">
        <v>104</v>
      </c>
      <c r="F33" s="36" t="s">
        <v>235</v>
      </c>
      <c r="G33" s="36">
        <v>12</v>
      </c>
      <c r="H33" s="36"/>
      <c r="I33" s="36"/>
      <c r="J33" s="36"/>
      <c r="K33" s="36"/>
      <c r="L33" s="37"/>
      <c r="M33" s="36"/>
    </row>
    <row r="34" spans="2:13" ht="30" customHeight="1">
      <c r="B34" s="59">
        <v>41716</v>
      </c>
      <c r="C34" s="36"/>
      <c r="D34" s="36"/>
      <c r="E34" s="35" t="s">
        <v>104</v>
      </c>
      <c r="F34" s="36" t="s">
        <v>233</v>
      </c>
      <c r="G34" s="36">
        <v>4</v>
      </c>
      <c r="H34" s="36"/>
      <c r="I34" s="36"/>
      <c r="J34" s="36"/>
      <c r="K34" s="36"/>
      <c r="L34" s="37"/>
      <c r="M34" s="36"/>
    </row>
    <row r="35" spans="2:13" ht="30.75">
      <c r="B35" s="59">
        <v>41719</v>
      </c>
      <c r="C35" s="36"/>
      <c r="D35" s="36"/>
      <c r="E35" s="35" t="s">
        <v>237</v>
      </c>
      <c r="F35" s="36" t="s">
        <v>235</v>
      </c>
      <c r="G35" s="36">
        <v>12</v>
      </c>
      <c r="H35" s="36"/>
      <c r="I35" s="36"/>
      <c r="J35" s="36"/>
      <c r="K35" s="36"/>
      <c r="L35" s="37"/>
      <c r="M35" s="36"/>
    </row>
    <row r="36" spans="2:13" ht="30.75">
      <c r="B36" s="59">
        <v>41722</v>
      </c>
      <c r="C36" s="36"/>
      <c r="D36" s="36"/>
      <c r="E36" s="35" t="s">
        <v>237</v>
      </c>
      <c r="F36" s="36" t="s">
        <v>235</v>
      </c>
      <c r="G36" s="36">
        <v>12</v>
      </c>
      <c r="H36" s="36"/>
      <c r="I36" s="36"/>
      <c r="J36" s="36"/>
      <c r="K36" s="36"/>
      <c r="L36" s="37"/>
      <c r="M36" s="36"/>
    </row>
    <row r="37" spans="2:13" ht="30" customHeight="1">
      <c r="B37" s="59">
        <v>41723</v>
      </c>
      <c r="C37" s="36"/>
      <c r="D37" s="36"/>
      <c r="E37" s="35" t="s">
        <v>238</v>
      </c>
      <c r="F37" s="36" t="s">
        <v>107</v>
      </c>
      <c r="G37" s="36">
        <v>12</v>
      </c>
      <c r="H37" s="36"/>
      <c r="I37" s="36"/>
      <c r="J37" s="36"/>
      <c r="K37" s="36"/>
      <c r="L37" s="37"/>
      <c r="M37" s="36"/>
    </row>
    <row r="38" spans="2:13" ht="45.75">
      <c r="B38" s="59">
        <v>41730</v>
      </c>
      <c r="C38" s="36"/>
      <c r="D38" s="36"/>
      <c r="E38" s="35" t="s">
        <v>246</v>
      </c>
      <c r="F38" s="36" t="s">
        <v>99</v>
      </c>
      <c r="G38" s="36"/>
      <c r="H38" s="36"/>
      <c r="I38" s="36"/>
      <c r="J38" s="36"/>
      <c r="K38" s="36"/>
      <c r="L38" s="37">
        <v>4.5999999999999996</v>
      </c>
      <c r="M38" s="36"/>
    </row>
    <row r="39" spans="2:13" ht="30" customHeight="1">
      <c r="B39" s="59">
        <v>41731</v>
      </c>
      <c r="C39" s="36"/>
      <c r="D39" s="36"/>
      <c r="E39" s="35" t="s">
        <v>104</v>
      </c>
      <c r="F39" s="36" t="s">
        <v>235</v>
      </c>
      <c r="G39" s="36">
        <v>12</v>
      </c>
      <c r="H39" s="36"/>
      <c r="I39" s="36"/>
      <c r="J39" s="36"/>
      <c r="K39" s="36"/>
      <c r="L39" s="37"/>
      <c r="M39" s="36"/>
    </row>
    <row r="40" spans="2:13" ht="45.75">
      <c r="B40" s="59">
        <v>41737</v>
      </c>
      <c r="C40" s="36"/>
      <c r="D40" s="36"/>
      <c r="E40" s="35" t="s">
        <v>232</v>
      </c>
      <c r="F40" s="36" t="s">
        <v>233</v>
      </c>
      <c r="G40" s="36">
        <v>4</v>
      </c>
      <c r="H40" s="36"/>
      <c r="I40" s="36"/>
      <c r="J40" s="36"/>
      <c r="K40" s="36"/>
      <c r="L40" s="37"/>
      <c r="M40" s="36"/>
    </row>
    <row r="41" spans="2:13" ht="30" customHeight="1">
      <c r="B41" s="59">
        <v>41752</v>
      </c>
      <c r="C41" s="36"/>
      <c r="D41" s="36"/>
      <c r="E41" s="35" t="s">
        <v>163</v>
      </c>
      <c r="F41" s="35" t="s">
        <v>235</v>
      </c>
      <c r="G41" s="36">
        <v>12</v>
      </c>
      <c r="H41" s="36"/>
      <c r="I41" s="36"/>
      <c r="J41" s="36"/>
      <c r="K41" s="36"/>
      <c r="L41" s="37"/>
      <c r="M41" s="36"/>
    </row>
    <row r="42" spans="2:13" ht="30.75">
      <c r="B42" s="59">
        <v>41757</v>
      </c>
      <c r="C42" s="36"/>
      <c r="D42" s="36"/>
      <c r="E42" s="35" t="s">
        <v>237</v>
      </c>
      <c r="F42" s="36" t="s">
        <v>235</v>
      </c>
      <c r="G42" s="36">
        <v>12</v>
      </c>
      <c r="H42" s="36"/>
      <c r="I42" s="36"/>
      <c r="J42" s="36"/>
      <c r="K42" s="36"/>
      <c r="L42" s="37"/>
      <c r="M42" s="36"/>
    </row>
    <row r="43" spans="2:13" ht="30" customHeight="1">
      <c r="B43" s="59">
        <v>41758</v>
      </c>
      <c r="C43" s="36"/>
      <c r="D43" s="36"/>
      <c r="E43" s="35" t="s">
        <v>238</v>
      </c>
      <c r="F43" s="36" t="s">
        <v>107</v>
      </c>
      <c r="G43" s="36">
        <v>12</v>
      </c>
      <c r="H43" s="36"/>
      <c r="I43" s="36"/>
      <c r="J43" s="36"/>
      <c r="K43" s="36"/>
      <c r="L43" s="37"/>
      <c r="M43" s="36"/>
    </row>
    <row r="44" spans="2:13" ht="60.75">
      <c r="B44" s="59">
        <v>41781</v>
      </c>
      <c r="C44" s="36"/>
      <c r="D44" s="36"/>
      <c r="E44" s="35" t="s">
        <v>231</v>
      </c>
      <c r="F44" s="36" t="s">
        <v>99</v>
      </c>
      <c r="G44" s="36"/>
      <c r="H44" s="36"/>
      <c r="I44" s="36"/>
      <c r="J44" s="36"/>
      <c r="K44" s="36"/>
      <c r="L44" s="37">
        <v>5.8</v>
      </c>
      <c r="M44" s="36"/>
    </row>
    <row r="45" spans="2:13" ht="30.75">
      <c r="B45" s="59">
        <v>41785</v>
      </c>
      <c r="C45" s="36"/>
      <c r="D45" s="36"/>
      <c r="E45" s="35" t="s">
        <v>237</v>
      </c>
      <c r="F45" s="36" t="s">
        <v>235</v>
      </c>
      <c r="G45" s="36">
        <v>12</v>
      </c>
      <c r="H45" s="36"/>
      <c r="I45" s="36"/>
      <c r="J45" s="36"/>
      <c r="K45" s="36"/>
      <c r="L45" s="37"/>
      <c r="M45" s="36"/>
    </row>
    <row r="46" spans="2:13" ht="45.75">
      <c r="B46" s="59">
        <v>41786</v>
      </c>
      <c r="C46" s="36"/>
      <c r="D46" s="36"/>
      <c r="E46" s="35" t="s">
        <v>249</v>
      </c>
      <c r="F46" s="36" t="s">
        <v>99</v>
      </c>
      <c r="G46" s="36"/>
      <c r="H46" s="36"/>
      <c r="I46" s="36"/>
      <c r="J46" s="36"/>
      <c r="K46" s="36"/>
      <c r="L46" s="37">
        <v>5.35</v>
      </c>
      <c r="M46" s="36"/>
    </row>
    <row r="47" spans="2:13" ht="30.75">
      <c r="B47" s="59">
        <v>41788</v>
      </c>
      <c r="C47" s="36"/>
      <c r="D47" s="36"/>
      <c r="E47" s="35" t="s">
        <v>250</v>
      </c>
      <c r="F47" s="36" t="s">
        <v>251</v>
      </c>
      <c r="G47" s="36">
        <v>4</v>
      </c>
      <c r="H47" s="36"/>
      <c r="I47" s="36"/>
      <c r="J47" s="36"/>
      <c r="K47" s="36"/>
      <c r="L47" s="37"/>
      <c r="M47" s="36"/>
    </row>
    <row r="48" spans="2:13" ht="30" customHeight="1">
      <c r="B48" s="59">
        <v>41791</v>
      </c>
      <c r="C48" s="36"/>
      <c r="D48" s="36"/>
      <c r="E48" s="35" t="s">
        <v>104</v>
      </c>
      <c r="F48" s="36" t="s">
        <v>235</v>
      </c>
      <c r="G48" s="36">
        <v>12</v>
      </c>
      <c r="H48" s="36"/>
      <c r="I48" s="36"/>
      <c r="J48" s="36"/>
      <c r="K48" s="36"/>
      <c r="L48" s="37"/>
      <c r="M48" s="36"/>
    </row>
    <row r="49" spans="2:13" ht="30.75">
      <c r="B49" s="59">
        <v>41791</v>
      </c>
      <c r="C49" s="36"/>
      <c r="D49" s="36"/>
      <c r="E49" s="35" t="s">
        <v>252</v>
      </c>
      <c r="F49" s="36"/>
      <c r="G49" s="36"/>
      <c r="H49" s="36"/>
      <c r="I49" s="36"/>
      <c r="J49" s="36"/>
      <c r="K49" s="36"/>
      <c r="L49" s="37">
        <v>612</v>
      </c>
      <c r="M49" s="36"/>
    </row>
    <row r="50" spans="2:13" ht="45.75">
      <c r="B50" s="59">
        <v>41800</v>
      </c>
      <c r="C50" s="36"/>
      <c r="D50" s="36"/>
      <c r="E50" s="35" t="s">
        <v>232</v>
      </c>
      <c r="F50" s="36" t="s">
        <v>233</v>
      </c>
      <c r="G50" s="36">
        <v>4</v>
      </c>
      <c r="H50" s="36"/>
      <c r="I50" s="36"/>
      <c r="J50" s="36"/>
      <c r="K50" s="36"/>
      <c r="L50" s="37"/>
      <c r="M50" s="36"/>
    </row>
    <row r="51" spans="2:13" ht="30" customHeight="1">
      <c r="B51" s="59">
        <v>41842</v>
      </c>
      <c r="C51" s="36"/>
      <c r="D51" s="36"/>
      <c r="E51" s="35" t="s">
        <v>163</v>
      </c>
      <c r="F51" s="36" t="s">
        <v>235</v>
      </c>
      <c r="G51" s="36">
        <v>12</v>
      </c>
      <c r="H51" s="36"/>
      <c r="I51" s="36"/>
      <c r="J51" s="36"/>
      <c r="K51" s="36"/>
      <c r="L51" s="37"/>
      <c r="M51" s="36"/>
    </row>
    <row r="52" spans="2:13" ht="30" customHeight="1">
      <c r="B52" s="59">
        <v>41857</v>
      </c>
      <c r="C52" s="36"/>
      <c r="D52" s="36"/>
      <c r="E52" s="35" t="s">
        <v>104</v>
      </c>
      <c r="F52" s="36" t="s">
        <v>235</v>
      </c>
      <c r="G52" s="36">
        <v>12</v>
      </c>
      <c r="H52" s="36"/>
      <c r="I52" s="36"/>
      <c r="J52" s="36"/>
      <c r="K52" s="36"/>
      <c r="L52" s="37"/>
      <c r="M52" s="36"/>
    </row>
    <row r="53" spans="2:13" ht="30.75">
      <c r="B53" s="59">
        <v>41876</v>
      </c>
      <c r="C53" s="36"/>
      <c r="D53" s="36"/>
      <c r="E53" s="35" t="s">
        <v>237</v>
      </c>
      <c r="F53" s="36" t="s">
        <v>235</v>
      </c>
      <c r="G53" s="36">
        <v>12</v>
      </c>
      <c r="H53" s="36"/>
      <c r="I53" s="36"/>
      <c r="J53" s="36"/>
      <c r="K53" s="36"/>
      <c r="L53" s="37"/>
      <c r="M53" s="36"/>
    </row>
    <row r="54" spans="2:13" ht="30" customHeight="1">
      <c r="B54" s="59">
        <v>41877</v>
      </c>
      <c r="C54" s="36"/>
      <c r="D54" s="36"/>
      <c r="E54" s="35" t="s">
        <v>238</v>
      </c>
      <c r="F54" s="36" t="s">
        <v>107</v>
      </c>
      <c r="G54" s="36">
        <v>12</v>
      </c>
      <c r="H54" s="36"/>
      <c r="I54" s="36"/>
      <c r="J54" s="36"/>
      <c r="K54" s="36"/>
      <c r="L54" s="37"/>
      <c r="M54" s="36"/>
    </row>
    <row r="55" spans="2:13" ht="30" customHeight="1">
      <c r="B55" s="59">
        <v>41885</v>
      </c>
      <c r="C55" s="36"/>
      <c r="D55" s="36"/>
      <c r="E55" s="35" t="s">
        <v>104</v>
      </c>
      <c r="F55" s="36" t="s">
        <v>235</v>
      </c>
      <c r="G55" s="36">
        <v>12</v>
      </c>
      <c r="H55" s="36"/>
      <c r="I55" s="36"/>
      <c r="J55" s="36"/>
      <c r="K55" s="36"/>
      <c r="L55" s="37"/>
      <c r="M55" s="36"/>
    </row>
    <row r="56" spans="2:13" ht="60.75">
      <c r="B56" s="59">
        <v>41891</v>
      </c>
      <c r="C56" s="36"/>
      <c r="D56" s="36"/>
      <c r="E56" s="35" t="s">
        <v>253</v>
      </c>
      <c r="F56" s="36" t="s">
        <v>99</v>
      </c>
      <c r="G56" s="36"/>
      <c r="H56" s="36"/>
      <c r="I56" s="36"/>
      <c r="J56" s="36"/>
      <c r="K56" s="36"/>
      <c r="L56" s="37">
        <v>5</v>
      </c>
      <c r="M56" s="36"/>
    </row>
    <row r="57" spans="2:13" ht="60.75">
      <c r="B57" s="59">
        <v>41892</v>
      </c>
      <c r="C57" s="36"/>
      <c r="D57" s="36"/>
      <c r="E57" s="35" t="s">
        <v>254</v>
      </c>
      <c r="F57" s="36" t="s">
        <v>235</v>
      </c>
      <c r="G57" s="36">
        <v>12</v>
      </c>
      <c r="H57" s="36"/>
      <c r="I57" s="36"/>
      <c r="J57" s="36"/>
      <c r="K57" s="36"/>
      <c r="L57" s="37"/>
      <c r="M57" s="36"/>
    </row>
    <row r="58" spans="2:13" ht="30.75">
      <c r="B58" s="59">
        <v>41904</v>
      </c>
      <c r="C58" s="36"/>
      <c r="D58" s="36"/>
      <c r="E58" s="35" t="s">
        <v>237</v>
      </c>
      <c r="F58" s="36" t="s">
        <v>235</v>
      </c>
      <c r="G58" s="36">
        <v>12</v>
      </c>
      <c r="H58" s="36"/>
      <c r="I58" s="36"/>
      <c r="J58" s="36"/>
      <c r="K58" s="36"/>
      <c r="L58" s="37"/>
      <c r="M58" s="36"/>
    </row>
    <row r="59" spans="2:13" ht="30" customHeight="1">
      <c r="B59" s="59">
        <v>41905</v>
      </c>
      <c r="C59" s="36"/>
      <c r="D59" s="36"/>
      <c r="E59" s="35" t="s">
        <v>238</v>
      </c>
      <c r="F59" s="36" t="s">
        <v>107</v>
      </c>
      <c r="G59" s="36">
        <v>12</v>
      </c>
      <c r="H59" s="36"/>
      <c r="I59" s="36"/>
      <c r="J59" s="36"/>
      <c r="K59" s="36"/>
      <c r="L59" s="37"/>
      <c r="M59" s="36"/>
    </row>
    <row r="60" spans="2:13" ht="30.75">
      <c r="B60" s="59">
        <v>41907</v>
      </c>
      <c r="C60" s="36"/>
      <c r="D60" s="36"/>
      <c r="E60" s="35" t="s">
        <v>255</v>
      </c>
      <c r="F60" s="36" t="s">
        <v>235</v>
      </c>
      <c r="G60" s="36">
        <v>12</v>
      </c>
      <c r="H60" s="36"/>
      <c r="I60" s="36"/>
      <c r="J60" s="36"/>
      <c r="K60" s="36"/>
      <c r="L60" s="37"/>
      <c r="M60" s="36"/>
    </row>
    <row r="61" spans="2:13" ht="30" customHeight="1">
      <c r="B61" s="59">
        <v>41913</v>
      </c>
      <c r="C61" s="36"/>
      <c r="D61" s="36"/>
      <c r="E61" s="35" t="s">
        <v>104</v>
      </c>
      <c r="F61" s="36" t="s">
        <v>235</v>
      </c>
      <c r="G61" s="36">
        <v>12</v>
      </c>
      <c r="H61" s="36"/>
      <c r="I61" s="36"/>
      <c r="J61" s="36"/>
      <c r="K61" s="36"/>
      <c r="L61" s="37"/>
      <c r="M61" s="36"/>
    </row>
    <row r="62" spans="2:13" ht="60.75">
      <c r="B62" s="59">
        <v>41921</v>
      </c>
      <c r="C62" s="36"/>
      <c r="D62" s="36"/>
      <c r="E62" s="35" t="s">
        <v>231</v>
      </c>
      <c r="F62" s="36" t="s">
        <v>99</v>
      </c>
      <c r="G62" s="36"/>
      <c r="H62" s="36"/>
      <c r="I62" s="36"/>
      <c r="J62" s="36"/>
      <c r="K62" s="36"/>
      <c r="L62" s="37">
        <v>6</v>
      </c>
      <c r="M62" s="36"/>
    </row>
    <row r="63" spans="2:13" ht="45.75">
      <c r="B63" s="59">
        <v>41926</v>
      </c>
      <c r="C63" s="36"/>
      <c r="D63" s="36"/>
      <c r="E63" s="35" t="s">
        <v>232</v>
      </c>
      <c r="F63" s="36" t="s">
        <v>233</v>
      </c>
      <c r="G63" s="36">
        <v>4</v>
      </c>
      <c r="H63" s="36"/>
      <c r="I63" s="36"/>
      <c r="J63" s="36"/>
      <c r="K63" s="36"/>
      <c r="L63" s="37"/>
      <c r="M63" s="36"/>
    </row>
    <row r="64" spans="2:13" ht="30.75">
      <c r="B64" s="59">
        <v>41939</v>
      </c>
      <c r="C64" s="36"/>
      <c r="D64" s="36"/>
      <c r="E64" s="35" t="s">
        <v>237</v>
      </c>
      <c r="F64" s="36" t="s">
        <v>235</v>
      </c>
      <c r="G64" s="36">
        <v>12</v>
      </c>
      <c r="H64" s="36"/>
      <c r="I64" s="36"/>
      <c r="J64" s="36"/>
      <c r="K64" s="36"/>
      <c r="L64" s="37"/>
      <c r="M64" s="36"/>
    </row>
    <row r="65" spans="2:13" ht="30" customHeight="1">
      <c r="B65" s="59">
        <v>41940</v>
      </c>
      <c r="C65" s="36"/>
      <c r="D65" s="36"/>
      <c r="E65" s="35" t="s">
        <v>238</v>
      </c>
      <c r="F65" s="36" t="s">
        <v>107</v>
      </c>
      <c r="G65" s="36">
        <v>12</v>
      </c>
      <c r="H65" s="36"/>
      <c r="I65" s="36"/>
      <c r="J65" s="36"/>
      <c r="K65" s="36"/>
      <c r="L65" s="37"/>
      <c r="M65" s="36"/>
    </row>
    <row r="66" spans="2:13" ht="60.75">
      <c r="B66" s="59">
        <v>41955</v>
      </c>
      <c r="C66" s="36"/>
      <c r="D66" s="36"/>
      <c r="E66" s="35" t="s">
        <v>256</v>
      </c>
      <c r="F66" s="36" t="s">
        <v>235</v>
      </c>
      <c r="G66" s="36">
        <v>12</v>
      </c>
      <c r="H66" s="36"/>
      <c r="I66" s="36"/>
      <c r="J66" s="36"/>
      <c r="K66" s="36"/>
      <c r="L66" s="37"/>
      <c r="M66" s="36"/>
    </row>
    <row r="67" spans="2:13" ht="30.75">
      <c r="B67" s="59">
        <v>41960</v>
      </c>
      <c r="C67" s="36"/>
      <c r="D67" s="36"/>
      <c r="E67" s="35" t="s">
        <v>237</v>
      </c>
      <c r="F67" s="36" t="s">
        <v>235</v>
      </c>
      <c r="G67" s="36">
        <v>12</v>
      </c>
      <c r="H67" s="36"/>
      <c r="I67" s="36"/>
      <c r="J67" s="36"/>
      <c r="K67" s="36"/>
      <c r="L67" s="37"/>
      <c r="M67" s="36"/>
    </row>
    <row r="68" spans="2:13" ht="30" customHeight="1">
      <c r="B68" s="59">
        <v>41968</v>
      </c>
      <c r="C68" s="36"/>
      <c r="D68" s="36"/>
      <c r="E68" s="35" t="s">
        <v>238</v>
      </c>
      <c r="F68" s="36" t="s">
        <v>107</v>
      </c>
      <c r="G68" s="36">
        <v>12</v>
      </c>
      <c r="H68" s="36"/>
      <c r="I68" s="36"/>
      <c r="J68" s="36"/>
      <c r="K68" s="36"/>
      <c r="L68" s="37"/>
      <c r="M68" s="36"/>
    </row>
    <row r="69" spans="2:13" ht="30.75">
      <c r="B69" s="59">
        <v>41969</v>
      </c>
      <c r="C69" s="36"/>
      <c r="D69" s="36"/>
      <c r="E69" s="35" t="s">
        <v>237</v>
      </c>
      <c r="F69" s="36" t="s">
        <v>235</v>
      </c>
      <c r="G69" s="36">
        <v>12</v>
      </c>
      <c r="H69" s="36"/>
      <c r="I69" s="36"/>
      <c r="J69" s="36"/>
      <c r="K69" s="36"/>
      <c r="L69" s="37"/>
      <c r="M69" s="36"/>
    </row>
    <row r="70" spans="2:13" ht="30" customHeight="1">
      <c r="B70" s="59" t="s">
        <v>427</v>
      </c>
      <c r="C70" s="36"/>
      <c r="D70" s="36"/>
      <c r="E70" s="116" t="s">
        <v>424</v>
      </c>
      <c r="F70" s="36"/>
      <c r="G70" s="36"/>
      <c r="H70" s="36"/>
      <c r="I70" s="36"/>
      <c r="J70" s="36"/>
      <c r="K70" s="36"/>
      <c r="L70" s="37"/>
      <c r="M70" s="69">
        <v>96</v>
      </c>
    </row>
    <row r="71" spans="2:13" ht="30" customHeight="1">
      <c r="B71" s="38"/>
      <c r="C71" s="38"/>
      <c r="D71" s="38"/>
      <c r="E71" s="32"/>
      <c r="F71" s="32" t="s">
        <v>90</v>
      </c>
      <c r="G71" s="36">
        <f>SUM(G14:G69)</f>
        <v>484</v>
      </c>
      <c r="H71" s="36">
        <v>0</v>
      </c>
      <c r="I71" s="36">
        <f>SUM(I38:I49)</f>
        <v>0</v>
      </c>
      <c r="J71" s="36">
        <f>SUM(H71:I71)</f>
        <v>0</v>
      </c>
      <c r="K71" s="37">
        <v>0</v>
      </c>
      <c r="L71" s="37">
        <f>SUM(3.35+3+4.35+4.6+4.6+5.8+5.35+612+5+6)</f>
        <v>654.04999999999995</v>
      </c>
      <c r="M71" s="37">
        <f>SUM(M14:M70)</f>
        <v>96</v>
      </c>
    </row>
    <row r="72" spans="2:13" ht="30" customHeight="1">
      <c r="B72" s="38"/>
      <c r="C72" s="38"/>
      <c r="D72" s="38"/>
      <c r="E72" s="32"/>
      <c r="F72" s="32" t="s">
        <v>91</v>
      </c>
      <c r="G72" s="37">
        <v>0.45</v>
      </c>
      <c r="H72" s="37">
        <v>0.24</v>
      </c>
      <c r="I72" s="37">
        <v>0.2</v>
      </c>
      <c r="J72" s="37">
        <v>0.05</v>
      </c>
      <c r="K72" s="39"/>
      <c r="L72" s="39"/>
      <c r="M72" s="106"/>
    </row>
    <row r="73" spans="2:13" ht="30" customHeight="1">
      <c r="B73" s="38"/>
      <c r="C73" s="38"/>
      <c r="D73" s="38"/>
      <c r="E73" s="32"/>
      <c r="F73" s="32" t="s">
        <v>92</v>
      </c>
      <c r="G73" s="37">
        <f>G71*G72</f>
        <v>217.8</v>
      </c>
      <c r="H73" s="37">
        <f>H71*H72</f>
        <v>0</v>
      </c>
      <c r="I73" s="37">
        <f>I71*I72</f>
        <v>0</v>
      </c>
      <c r="J73" s="37">
        <f>J71*J72</f>
        <v>0</v>
      </c>
      <c r="K73" s="39"/>
      <c r="L73" s="39"/>
      <c r="M73" s="39"/>
    </row>
    <row r="74" spans="2:13" ht="15.75">
      <c r="B74" s="40"/>
      <c r="C74" s="40"/>
      <c r="D74" s="40"/>
      <c r="E74" s="12"/>
      <c r="F74" s="12"/>
      <c r="G74" s="12"/>
      <c r="H74" s="12"/>
      <c r="I74" s="12"/>
      <c r="J74" s="12"/>
      <c r="K74" s="12"/>
      <c r="L74" s="12"/>
      <c r="M74" s="12"/>
    </row>
    <row r="75" spans="2:13" ht="15.75">
      <c r="B75" s="40"/>
      <c r="C75" s="40"/>
      <c r="D75" s="40"/>
      <c r="E75" s="12"/>
      <c r="F75" s="12"/>
      <c r="G75" s="12"/>
      <c r="H75" s="12"/>
      <c r="I75" s="12"/>
      <c r="J75" s="12"/>
      <c r="K75" s="12"/>
      <c r="L75" s="12"/>
      <c r="M75" s="12"/>
    </row>
    <row r="76" spans="2:13" ht="15.75">
      <c r="B76" s="41" t="s">
        <v>93</v>
      </c>
      <c r="C76" s="41"/>
      <c r="D76" s="40"/>
      <c r="E76" s="12"/>
      <c r="F76" s="12"/>
      <c r="G76" s="12"/>
      <c r="H76" s="12"/>
      <c r="I76" s="12"/>
      <c r="J76" s="12"/>
      <c r="K76" s="12"/>
      <c r="L76" s="12"/>
      <c r="M76" s="12"/>
    </row>
    <row r="77" spans="2:13" ht="15.75">
      <c r="B77" s="40"/>
      <c r="C77" s="40"/>
      <c r="D77" s="40"/>
      <c r="E77" s="12"/>
      <c r="F77" s="12"/>
      <c r="G77" s="12"/>
      <c r="H77" s="12"/>
      <c r="I77" s="12"/>
      <c r="J77" s="12"/>
      <c r="K77" s="12"/>
      <c r="L77" s="12"/>
      <c r="M77" s="12"/>
    </row>
    <row r="78" spans="2:13" ht="47.25">
      <c r="B78" s="138" t="s">
        <v>77</v>
      </c>
      <c r="C78" s="138"/>
      <c r="D78" s="138"/>
      <c r="E78" s="29" t="s">
        <v>78</v>
      </c>
      <c r="F78" s="29" t="s">
        <v>79</v>
      </c>
      <c r="G78" s="29" t="s">
        <v>80</v>
      </c>
      <c r="H78" s="29" t="s">
        <v>81</v>
      </c>
      <c r="I78" s="29" t="s">
        <v>82</v>
      </c>
      <c r="J78" s="29" t="s">
        <v>83</v>
      </c>
      <c r="K78" s="29" t="s">
        <v>84</v>
      </c>
      <c r="L78" s="29" t="s">
        <v>85</v>
      </c>
      <c r="M78" s="29" t="s">
        <v>86</v>
      </c>
    </row>
    <row r="79" spans="2:13" ht="31.5">
      <c r="B79" s="30" t="s">
        <v>87</v>
      </c>
      <c r="C79" s="31" t="s">
        <v>88</v>
      </c>
      <c r="D79" s="31" t="s">
        <v>89</v>
      </c>
      <c r="E79" s="32"/>
      <c r="F79" s="32"/>
      <c r="G79" s="32"/>
      <c r="H79" s="32"/>
      <c r="I79" s="32"/>
      <c r="J79" s="32"/>
      <c r="K79" s="32"/>
      <c r="L79" s="32"/>
      <c r="M79" s="32"/>
    </row>
    <row r="80" spans="2:13" ht="30" customHeight="1">
      <c r="B80" s="33"/>
      <c r="C80" s="34"/>
      <c r="D80" s="34"/>
      <c r="E80" s="35"/>
      <c r="F80" s="36"/>
      <c r="G80" s="36"/>
      <c r="H80" s="36"/>
      <c r="I80" s="36"/>
      <c r="J80" s="36"/>
      <c r="K80" s="36"/>
      <c r="L80" s="37"/>
      <c r="M80" s="36"/>
    </row>
    <row r="81" spans="2:13" ht="30" customHeight="1">
      <c r="B81" s="38"/>
      <c r="C81" s="38"/>
      <c r="D81" s="38"/>
      <c r="E81" s="32"/>
      <c r="F81" s="32" t="s">
        <v>90</v>
      </c>
      <c r="G81" s="36">
        <f>SUM(G80:G80)</f>
        <v>0</v>
      </c>
      <c r="H81" s="36">
        <f>SUM(H80:H80)</f>
        <v>0</v>
      </c>
      <c r="I81" s="36">
        <f>SUM(I80:I80)</f>
        <v>0</v>
      </c>
      <c r="J81" s="36">
        <f>SUM(J80:J80)</f>
        <v>0</v>
      </c>
      <c r="K81" s="37">
        <v>0</v>
      </c>
      <c r="L81" s="37">
        <f>SUM(L80:L80)</f>
        <v>0</v>
      </c>
      <c r="M81" s="37">
        <f>SUM(M80:M80)</f>
        <v>0</v>
      </c>
    </row>
    <row r="82" spans="2:13" ht="30" customHeight="1">
      <c r="B82" s="38"/>
      <c r="C82" s="38"/>
      <c r="D82" s="38"/>
      <c r="E82" s="32"/>
      <c r="F82" s="32" t="s">
        <v>91</v>
      </c>
      <c r="G82" s="37">
        <v>0.45</v>
      </c>
      <c r="H82" s="37">
        <v>0.24</v>
      </c>
      <c r="I82" s="37">
        <v>0.2</v>
      </c>
      <c r="J82" s="37">
        <v>0.05</v>
      </c>
      <c r="K82" s="39"/>
      <c r="L82" s="39"/>
      <c r="M82" s="39"/>
    </row>
    <row r="83" spans="2:13" ht="30" customHeight="1">
      <c r="B83" s="38"/>
      <c r="C83" s="38"/>
      <c r="D83" s="38"/>
      <c r="E83" s="32"/>
      <c r="F83" s="32" t="s">
        <v>92</v>
      </c>
      <c r="G83" s="37">
        <f>G81*G82</f>
        <v>0</v>
      </c>
      <c r="H83" s="37">
        <f>H81*H82</f>
        <v>0</v>
      </c>
      <c r="I83" s="37">
        <f>I81*I82</f>
        <v>0</v>
      </c>
      <c r="J83" s="37">
        <f>J81*J82</f>
        <v>0</v>
      </c>
      <c r="K83" s="39"/>
      <c r="L83" s="39"/>
      <c r="M83" s="39"/>
    </row>
  </sheetData>
  <mergeCells count="4">
    <mergeCell ref="B6:D6"/>
    <mergeCell ref="B5:D5"/>
    <mergeCell ref="B12:D12"/>
    <mergeCell ref="B78:D78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zoomScale="75" zoomScaleNormal="75" zoomScaleSheetLayoutView="75" workbookViewId="0">
      <selection activeCell="O42" sqref="O42"/>
    </sheetView>
  </sheetViews>
  <sheetFormatPr defaultRowHeight="15"/>
  <cols>
    <col min="2" max="2" width="16.85546875" customWidth="1"/>
    <col min="3" max="3" width="15.42578125" customWidth="1"/>
    <col min="4" max="4" width="16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68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16" t="s">
        <v>2</v>
      </c>
      <c r="E8" s="17"/>
      <c r="F8" s="18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36"/>
      <c r="D14" s="36"/>
      <c r="E14" s="7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423</v>
      </c>
      <c r="C15" s="36"/>
      <c r="D15" s="36"/>
      <c r="E15" s="116" t="s">
        <v>424</v>
      </c>
      <c r="F15" s="36"/>
      <c r="G15" s="36"/>
      <c r="H15" s="36"/>
      <c r="I15" s="36"/>
      <c r="J15" s="36"/>
      <c r="K15" s="36"/>
      <c r="L15" s="37"/>
      <c r="M15" s="69">
        <v>135.96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135.96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7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6"/>
  </dataValidations>
  <pageMargins left="0.7" right="0.7" top="0.75" bottom="0.75" header="0.3" footer="0.3"/>
  <pageSetup paperSize="9" scale="6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M83"/>
  <sheetViews>
    <sheetView showGridLines="0" tabSelected="1" zoomScale="75" zoomScaleNormal="75" zoomScaleSheetLayoutView="75" workbookViewId="0">
      <selection activeCell="O42" sqref="O42"/>
    </sheetView>
  </sheetViews>
  <sheetFormatPr defaultRowHeight="15"/>
  <cols>
    <col min="2" max="2" width="16.5703125" customWidth="1"/>
    <col min="3" max="4" width="14.85546875" customWidth="1"/>
    <col min="5" max="5" width="23.42578125" bestFit="1" customWidth="1"/>
    <col min="6" max="6" width="31.28515625" customWidth="1"/>
    <col min="7" max="7" width="9.85546875" bestFit="1" customWidth="1"/>
    <col min="8" max="8" width="14" bestFit="1" customWidth="1"/>
    <col min="9" max="9" width="9.7109375" bestFit="1" customWidth="1"/>
    <col min="10" max="10" width="14.85546875" customWidth="1"/>
    <col min="11" max="11" width="14.85546875" bestFit="1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69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18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41711</v>
      </c>
      <c r="C14" s="34"/>
      <c r="D14" s="34"/>
      <c r="E14" s="35" t="s">
        <v>181</v>
      </c>
      <c r="F14" s="36" t="s">
        <v>119</v>
      </c>
      <c r="G14" s="36"/>
      <c r="H14" s="36"/>
      <c r="I14" s="36"/>
      <c r="J14" s="36"/>
      <c r="K14" s="36"/>
      <c r="L14" s="37">
        <v>3.2</v>
      </c>
      <c r="M14" s="36"/>
    </row>
    <row r="15" spans="1:13" ht="45.75">
      <c r="B15" s="33">
        <v>41712</v>
      </c>
      <c r="C15" s="34"/>
      <c r="D15" s="34"/>
      <c r="E15" s="35" t="s">
        <v>182</v>
      </c>
      <c r="F15" s="36" t="s">
        <v>119</v>
      </c>
      <c r="G15" s="36"/>
      <c r="H15" s="36"/>
      <c r="I15" s="36"/>
      <c r="J15" s="36"/>
      <c r="K15" s="36"/>
      <c r="L15" s="37">
        <v>3.2</v>
      </c>
      <c r="M15" s="36"/>
    </row>
    <row r="16" spans="1:13" ht="30.75">
      <c r="B16" s="33">
        <v>41718</v>
      </c>
      <c r="C16" s="34"/>
      <c r="D16" s="34"/>
      <c r="E16" s="35" t="s">
        <v>183</v>
      </c>
      <c r="F16" s="36" t="s">
        <v>119</v>
      </c>
      <c r="G16" s="36"/>
      <c r="H16" s="36"/>
      <c r="I16" s="36"/>
      <c r="J16" s="36"/>
      <c r="K16" s="36"/>
      <c r="L16" s="37">
        <v>3.8</v>
      </c>
      <c r="M16" s="36"/>
    </row>
    <row r="17" spans="2:13" ht="30.75">
      <c r="B17" s="33">
        <v>41722</v>
      </c>
      <c r="C17" s="34"/>
      <c r="D17" s="34"/>
      <c r="E17" s="35" t="s">
        <v>184</v>
      </c>
      <c r="F17" s="36" t="s">
        <v>119</v>
      </c>
      <c r="G17" s="36"/>
      <c r="H17" s="36"/>
      <c r="I17" s="36"/>
      <c r="J17" s="36"/>
      <c r="K17" s="36"/>
      <c r="L17" s="37">
        <v>3.5</v>
      </c>
      <c r="M17" s="36"/>
    </row>
    <row r="18" spans="2:13" ht="30.75">
      <c r="B18" s="33">
        <v>41725</v>
      </c>
      <c r="C18" s="34"/>
      <c r="D18" s="34"/>
      <c r="E18" s="35" t="s">
        <v>185</v>
      </c>
      <c r="F18" s="36" t="s">
        <v>119</v>
      </c>
      <c r="G18" s="36"/>
      <c r="H18" s="36"/>
      <c r="I18" s="36"/>
      <c r="J18" s="36"/>
      <c r="K18" s="36"/>
      <c r="L18" s="37">
        <v>3.8</v>
      </c>
      <c r="M18" s="36"/>
    </row>
    <row r="19" spans="2:13" ht="30.75">
      <c r="B19" s="33">
        <v>41731</v>
      </c>
      <c r="C19" s="34"/>
      <c r="D19" s="34"/>
      <c r="E19" s="35" t="s">
        <v>186</v>
      </c>
      <c r="F19" s="36" t="s">
        <v>119</v>
      </c>
      <c r="G19" s="36"/>
      <c r="H19" s="36"/>
      <c r="I19" s="36"/>
      <c r="J19" s="36"/>
      <c r="K19" s="36"/>
      <c r="L19" s="37">
        <v>3.2</v>
      </c>
      <c r="M19" s="36"/>
    </row>
    <row r="20" spans="2:13" ht="45.75">
      <c r="B20" s="33">
        <v>41736</v>
      </c>
      <c r="C20" s="34"/>
      <c r="D20" s="34"/>
      <c r="E20" s="35" t="s">
        <v>187</v>
      </c>
      <c r="F20" s="36" t="s">
        <v>119</v>
      </c>
      <c r="G20" s="36"/>
      <c r="H20" s="36"/>
      <c r="I20" s="36"/>
      <c r="J20" s="36"/>
      <c r="K20" s="36"/>
      <c r="L20" s="37">
        <v>3.2</v>
      </c>
      <c r="M20" s="36"/>
    </row>
    <row r="21" spans="2:13" ht="30.75">
      <c r="B21" s="33">
        <v>41743</v>
      </c>
      <c r="C21" s="34"/>
      <c r="D21" s="34"/>
      <c r="E21" s="35" t="s">
        <v>186</v>
      </c>
      <c r="F21" s="36" t="s">
        <v>119</v>
      </c>
      <c r="G21" s="36"/>
      <c r="H21" s="36"/>
      <c r="I21" s="36"/>
      <c r="J21" s="36"/>
      <c r="K21" s="36"/>
      <c r="L21" s="37">
        <v>3.2</v>
      </c>
      <c r="M21" s="36"/>
    </row>
    <row r="22" spans="2:13" ht="45.75">
      <c r="B22" s="33">
        <v>41744</v>
      </c>
      <c r="C22" s="34"/>
      <c r="D22" s="34"/>
      <c r="E22" s="35" t="s">
        <v>188</v>
      </c>
      <c r="F22" s="35" t="s">
        <v>189</v>
      </c>
      <c r="G22" s="36">
        <v>11</v>
      </c>
      <c r="H22" s="36"/>
      <c r="I22" s="36"/>
      <c r="J22" s="36"/>
      <c r="K22" s="36"/>
      <c r="L22" s="37"/>
      <c r="M22" s="36"/>
    </row>
    <row r="23" spans="2:13" ht="30" customHeight="1">
      <c r="B23" s="33">
        <v>41757</v>
      </c>
      <c r="C23" s="34"/>
      <c r="D23" s="34"/>
      <c r="E23" s="35" t="s">
        <v>190</v>
      </c>
      <c r="F23" s="36" t="s">
        <v>191</v>
      </c>
      <c r="G23" s="36">
        <v>11</v>
      </c>
      <c r="H23" s="36"/>
      <c r="I23" s="36"/>
      <c r="J23" s="36"/>
      <c r="K23" s="36"/>
      <c r="L23" s="37"/>
      <c r="M23" s="36"/>
    </row>
    <row r="24" spans="2:13" ht="45.75">
      <c r="B24" s="33">
        <v>41765</v>
      </c>
      <c r="C24" s="34"/>
      <c r="D24" s="34"/>
      <c r="E24" s="35" t="s">
        <v>192</v>
      </c>
      <c r="F24" s="36" t="s">
        <v>138</v>
      </c>
      <c r="G24" s="36">
        <v>11</v>
      </c>
      <c r="H24" s="36"/>
      <c r="I24" s="36"/>
      <c r="J24" s="36"/>
      <c r="K24" s="36"/>
      <c r="L24" s="37"/>
      <c r="M24" s="36"/>
    </row>
    <row r="25" spans="2:13" ht="30.75">
      <c r="B25" s="33">
        <v>41766</v>
      </c>
      <c r="C25" s="34"/>
      <c r="D25" s="34"/>
      <c r="E25" s="35" t="s">
        <v>193</v>
      </c>
      <c r="F25" s="36" t="s">
        <v>138</v>
      </c>
      <c r="G25" s="36">
        <v>11</v>
      </c>
      <c r="H25" s="36"/>
      <c r="I25" s="36"/>
      <c r="J25" s="36"/>
      <c r="K25" s="36"/>
      <c r="L25" s="37"/>
      <c r="M25" s="36"/>
    </row>
    <row r="26" spans="2:13" ht="30.75">
      <c r="B26" s="33">
        <v>41767</v>
      </c>
      <c r="C26" s="34"/>
      <c r="D26" s="34"/>
      <c r="E26" s="35" t="s">
        <v>185</v>
      </c>
      <c r="F26" s="36" t="s">
        <v>119</v>
      </c>
      <c r="G26" s="36"/>
      <c r="H26" s="36"/>
      <c r="I26" s="36"/>
      <c r="J26" s="36"/>
      <c r="K26" s="36"/>
      <c r="L26" s="37">
        <v>3.2</v>
      </c>
      <c r="M26" s="36"/>
    </row>
    <row r="27" spans="2:13" ht="30" customHeight="1">
      <c r="B27" s="33">
        <v>41781</v>
      </c>
      <c r="C27" s="34"/>
      <c r="D27" s="34"/>
      <c r="E27" s="35" t="s">
        <v>194</v>
      </c>
      <c r="F27" s="36" t="s">
        <v>138</v>
      </c>
      <c r="G27" s="36">
        <v>11</v>
      </c>
      <c r="H27" s="36"/>
      <c r="I27" s="36"/>
      <c r="J27" s="36"/>
      <c r="K27" s="36"/>
      <c r="L27" s="37"/>
      <c r="M27" s="36"/>
    </row>
    <row r="28" spans="2:13" ht="30.75">
      <c r="B28" s="33">
        <v>41788</v>
      </c>
      <c r="C28" s="34"/>
      <c r="D28" s="34"/>
      <c r="E28" s="35" t="s">
        <v>181</v>
      </c>
      <c r="F28" s="36" t="s">
        <v>119</v>
      </c>
      <c r="G28" s="36"/>
      <c r="H28" s="36"/>
      <c r="I28" s="36"/>
      <c r="J28" s="36"/>
      <c r="K28" s="36"/>
      <c r="L28" s="37">
        <v>3.8</v>
      </c>
      <c r="M28" s="36"/>
    </row>
    <row r="29" spans="2:13" ht="60.75">
      <c r="B29" s="33">
        <v>41792</v>
      </c>
      <c r="C29" s="34"/>
      <c r="D29" s="34"/>
      <c r="E29" s="35" t="s">
        <v>195</v>
      </c>
      <c r="F29" s="36" t="s">
        <v>119</v>
      </c>
      <c r="G29" s="36"/>
      <c r="H29" s="36"/>
      <c r="I29" s="36"/>
      <c r="J29" s="36"/>
      <c r="K29" s="36"/>
      <c r="L29" s="37">
        <v>3.2</v>
      </c>
      <c r="M29" s="36"/>
    </row>
    <row r="30" spans="2:13" ht="45.75">
      <c r="B30" s="33">
        <v>41793</v>
      </c>
      <c r="C30" s="34"/>
      <c r="D30" s="34"/>
      <c r="E30" s="35" t="s">
        <v>196</v>
      </c>
      <c r="F30" s="36" t="s">
        <v>138</v>
      </c>
      <c r="G30" s="36">
        <v>11</v>
      </c>
      <c r="H30" s="36"/>
      <c r="I30" s="36"/>
      <c r="J30" s="36"/>
      <c r="K30" s="36"/>
      <c r="L30" s="37"/>
      <c r="M30" s="36"/>
    </row>
    <row r="31" spans="2:13" ht="45.75">
      <c r="B31" s="33">
        <v>41795</v>
      </c>
      <c r="C31" s="34"/>
      <c r="D31" s="34"/>
      <c r="E31" s="35" t="s">
        <v>197</v>
      </c>
      <c r="F31" s="36" t="s">
        <v>119</v>
      </c>
      <c r="G31" s="36"/>
      <c r="H31" s="36"/>
      <c r="I31" s="36"/>
      <c r="J31" s="36"/>
      <c r="K31" s="36"/>
      <c r="L31" s="37">
        <v>3.8</v>
      </c>
      <c r="M31" s="36"/>
    </row>
    <row r="32" spans="2:13" ht="30.75">
      <c r="B32" s="33">
        <v>41803</v>
      </c>
      <c r="C32" s="34"/>
      <c r="D32" s="34"/>
      <c r="E32" s="35" t="s">
        <v>185</v>
      </c>
      <c r="F32" s="36" t="s">
        <v>119</v>
      </c>
      <c r="G32" s="36"/>
      <c r="H32" s="36"/>
      <c r="I32" s="36"/>
      <c r="J32" s="36"/>
      <c r="K32" s="36"/>
      <c r="L32" s="37">
        <v>3.2</v>
      </c>
      <c r="M32" s="36"/>
    </row>
    <row r="33" spans="2:13" ht="45.75">
      <c r="B33" s="33">
        <v>41806</v>
      </c>
      <c r="C33" s="34"/>
      <c r="D33" s="34"/>
      <c r="E33" s="35" t="s">
        <v>198</v>
      </c>
      <c r="F33" s="36" t="s">
        <v>119</v>
      </c>
      <c r="G33" s="36"/>
      <c r="H33" s="36"/>
      <c r="I33" s="36"/>
      <c r="J33" s="36"/>
      <c r="K33" s="36"/>
      <c r="L33" s="37">
        <v>3.2</v>
      </c>
      <c r="M33" s="36"/>
    </row>
    <row r="34" spans="2:13" ht="30.75">
      <c r="B34" s="33">
        <v>41810</v>
      </c>
      <c r="C34" s="34"/>
      <c r="D34" s="34"/>
      <c r="E34" s="35" t="s">
        <v>185</v>
      </c>
      <c r="F34" s="36" t="s">
        <v>119</v>
      </c>
      <c r="G34" s="36"/>
      <c r="H34" s="36"/>
      <c r="I34" s="36"/>
      <c r="J34" s="36"/>
      <c r="K34" s="36"/>
      <c r="L34" s="37">
        <v>3.2</v>
      </c>
      <c r="M34" s="36"/>
    </row>
    <row r="35" spans="2:13" ht="30.75">
      <c r="B35" s="33">
        <v>41813</v>
      </c>
      <c r="C35" s="34"/>
      <c r="D35" s="34"/>
      <c r="E35" s="35" t="s">
        <v>184</v>
      </c>
      <c r="F35" s="36" t="s">
        <v>119</v>
      </c>
      <c r="G35" s="36"/>
      <c r="H35" s="36"/>
      <c r="I35" s="36"/>
      <c r="J35" s="36"/>
      <c r="K35" s="36"/>
      <c r="L35" s="37">
        <v>3.8</v>
      </c>
      <c r="M35" s="36"/>
    </row>
    <row r="36" spans="2:13" ht="30" customHeight="1">
      <c r="B36" s="33">
        <v>41816</v>
      </c>
      <c r="C36" s="34"/>
      <c r="D36" s="34"/>
      <c r="E36" s="35" t="s">
        <v>199</v>
      </c>
      <c r="F36" s="36" t="s">
        <v>138</v>
      </c>
      <c r="G36" s="36">
        <v>11</v>
      </c>
      <c r="H36" s="36"/>
      <c r="I36" s="36"/>
      <c r="J36" s="36"/>
      <c r="K36" s="36"/>
      <c r="L36" s="37"/>
      <c r="M36" s="36"/>
    </row>
    <row r="37" spans="2:13" ht="30.75">
      <c r="B37" s="33">
        <v>41822</v>
      </c>
      <c r="C37" s="34"/>
      <c r="D37" s="34"/>
      <c r="E37" s="35" t="s">
        <v>185</v>
      </c>
      <c r="F37" s="36" t="s">
        <v>119</v>
      </c>
      <c r="G37" s="36"/>
      <c r="H37" s="36"/>
      <c r="I37" s="36"/>
      <c r="J37" s="36"/>
      <c r="K37" s="36"/>
      <c r="L37" s="37">
        <v>3.8</v>
      </c>
      <c r="M37" s="36"/>
    </row>
    <row r="38" spans="2:13" ht="30.75">
      <c r="B38" s="33">
        <v>41828</v>
      </c>
      <c r="C38" s="34"/>
      <c r="D38" s="34"/>
      <c r="E38" s="35" t="s">
        <v>200</v>
      </c>
      <c r="F38" s="36" t="s">
        <v>138</v>
      </c>
      <c r="G38" s="36">
        <v>11</v>
      </c>
      <c r="H38" s="36"/>
      <c r="I38" s="36"/>
      <c r="J38" s="36"/>
      <c r="K38" s="36"/>
      <c r="L38" s="37"/>
      <c r="M38" s="36"/>
    </row>
    <row r="39" spans="2:13" ht="30.75">
      <c r="B39" s="33">
        <v>41831</v>
      </c>
      <c r="C39" s="34"/>
      <c r="D39" s="34"/>
      <c r="E39" s="35" t="s">
        <v>200</v>
      </c>
      <c r="F39" s="36" t="s">
        <v>138</v>
      </c>
      <c r="G39" s="36">
        <v>11</v>
      </c>
      <c r="H39" s="36"/>
      <c r="I39" s="36"/>
      <c r="J39" s="36"/>
      <c r="K39" s="36"/>
      <c r="L39" s="37"/>
      <c r="M39" s="36"/>
    </row>
    <row r="40" spans="2:13" ht="30" customHeight="1">
      <c r="B40" s="33">
        <v>41836</v>
      </c>
      <c r="C40" s="34"/>
      <c r="D40" s="34"/>
      <c r="E40" s="35" t="s">
        <v>201</v>
      </c>
      <c r="F40" s="36" t="s">
        <v>202</v>
      </c>
      <c r="G40" s="36">
        <v>20</v>
      </c>
      <c r="H40" s="36"/>
      <c r="I40" s="36"/>
      <c r="J40" s="36"/>
      <c r="K40" s="36"/>
      <c r="L40" s="37"/>
      <c r="M40" s="36"/>
    </row>
    <row r="41" spans="2:13" ht="30.75">
      <c r="B41" s="33">
        <v>41842</v>
      </c>
      <c r="C41" s="34"/>
      <c r="D41" s="34"/>
      <c r="E41" s="35" t="s">
        <v>185</v>
      </c>
      <c r="F41" s="36" t="s">
        <v>119</v>
      </c>
      <c r="G41" s="36"/>
      <c r="H41" s="36"/>
      <c r="I41" s="36"/>
      <c r="J41" s="36"/>
      <c r="K41" s="36"/>
      <c r="L41" s="37">
        <v>3.2</v>
      </c>
      <c r="M41" s="36"/>
    </row>
    <row r="42" spans="2:13" ht="30.75">
      <c r="B42" s="33">
        <v>41844</v>
      </c>
      <c r="C42" s="34"/>
      <c r="D42" s="34"/>
      <c r="E42" s="35" t="s">
        <v>203</v>
      </c>
      <c r="F42" s="36" t="s">
        <v>119</v>
      </c>
      <c r="G42" s="36"/>
      <c r="H42" s="36"/>
      <c r="I42" s="36"/>
      <c r="J42" s="36"/>
      <c r="K42" s="36"/>
      <c r="L42" s="37">
        <v>3.2</v>
      </c>
      <c r="M42" s="36"/>
    </row>
    <row r="43" spans="2:13" ht="30.75">
      <c r="B43" s="33">
        <v>41848</v>
      </c>
      <c r="C43" s="34"/>
      <c r="D43" s="34"/>
      <c r="E43" s="35" t="s">
        <v>184</v>
      </c>
      <c r="F43" s="36" t="s">
        <v>119</v>
      </c>
      <c r="G43" s="36"/>
      <c r="H43" s="36"/>
      <c r="I43" s="36"/>
      <c r="J43" s="36"/>
      <c r="K43" s="36"/>
      <c r="L43" s="37">
        <v>3.8</v>
      </c>
      <c r="M43" s="36"/>
    </row>
    <row r="44" spans="2:13" ht="30.75">
      <c r="B44" s="33">
        <v>41850</v>
      </c>
      <c r="C44" s="34"/>
      <c r="D44" s="34"/>
      <c r="E44" s="35" t="s">
        <v>204</v>
      </c>
      <c r="F44" s="36" t="s">
        <v>138</v>
      </c>
      <c r="G44" s="36">
        <v>11</v>
      </c>
      <c r="H44" s="36"/>
      <c r="I44" s="36"/>
      <c r="J44" s="36"/>
      <c r="K44" s="36"/>
      <c r="L44" s="37"/>
      <c r="M44" s="36"/>
    </row>
    <row r="45" spans="2:13" ht="45.75">
      <c r="B45" s="33">
        <v>41852</v>
      </c>
      <c r="C45" s="34"/>
      <c r="D45" s="34"/>
      <c r="E45" s="35" t="s">
        <v>205</v>
      </c>
      <c r="F45" s="36" t="s">
        <v>119</v>
      </c>
      <c r="G45" s="36"/>
      <c r="H45" s="36"/>
      <c r="I45" s="36"/>
      <c r="J45" s="36"/>
      <c r="K45" s="36"/>
      <c r="L45" s="37">
        <v>3.2</v>
      </c>
      <c r="M45" s="36"/>
    </row>
    <row r="46" spans="2:13" ht="30.75">
      <c r="B46" s="33">
        <v>41855</v>
      </c>
      <c r="C46" s="34"/>
      <c r="D46" s="34"/>
      <c r="E46" s="35" t="s">
        <v>186</v>
      </c>
      <c r="F46" s="36" t="s">
        <v>119</v>
      </c>
      <c r="G46" s="36"/>
      <c r="H46" s="36"/>
      <c r="I46" s="36"/>
      <c r="J46" s="36"/>
      <c r="K46" s="36"/>
      <c r="L46" s="37">
        <v>3.2</v>
      </c>
      <c r="M46" s="36"/>
    </row>
    <row r="47" spans="2:13" ht="60.75">
      <c r="B47" s="33">
        <v>41866</v>
      </c>
      <c r="C47" s="34"/>
      <c r="D47" s="34"/>
      <c r="E47" s="35" t="s">
        <v>206</v>
      </c>
      <c r="F47" s="36" t="s">
        <v>119</v>
      </c>
      <c r="G47" s="36"/>
      <c r="H47" s="36"/>
      <c r="I47" s="36"/>
      <c r="J47" s="36"/>
      <c r="K47" s="36"/>
      <c r="L47" s="37">
        <v>3.2</v>
      </c>
      <c r="M47" s="36"/>
    </row>
    <row r="48" spans="2:13" ht="60.75">
      <c r="B48" s="33">
        <v>41870</v>
      </c>
      <c r="C48" s="34"/>
      <c r="D48" s="34"/>
      <c r="E48" s="35" t="s">
        <v>207</v>
      </c>
      <c r="F48" s="36" t="s">
        <v>119</v>
      </c>
      <c r="G48" s="36"/>
      <c r="H48" s="36"/>
      <c r="I48" s="36"/>
      <c r="J48" s="36"/>
      <c r="K48" s="36"/>
      <c r="L48" s="37">
        <v>3.2</v>
      </c>
      <c r="M48" s="36"/>
    </row>
    <row r="49" spans="2:13" ht="30.75">
      <c r="B49" s="33">
        <v>41872</v>
      </c>
      <c r="C49" s="34"/>
      <c r="D49" s="34"/>
      <c r="E49" s="35" t="s">
        <v>208</v>
      </c>
      <c r="F49" s="36" t="s">
        <v>119</v>
      </c>
      <c r="G49" s="36"/>
      <c r="H49" s="36"/>
      <c r="I49" s="36"/>
      <c r="J49" s="36"/>
      <c r="K49" s="36"/>
      <c r="L49" s="37">
        <v>3.2</v>
      </c>
      <c r="M49" s="36"/>
    </row>
    <row r="50" spans="2:13" ht="30.75">
      <c r="B50" s="33">
        <v>41876</v>
      </c>
      <c r="C50" s="34"/>
      <c r="D50" s="34"/>
      <c r="E50" s="35" t="s">
        <v>184</v>
      </c>
      <c r="F50" s="36" t="s">
        <v>119</v>
      </c>
      <c r="G50" s="36"/>
      <c r="H50" s="36"/>
      <c r="I50" s="36"/>
      <c r="J50" s="36"/>
      <c r="K50" s="36"/>
      <c r="L50" s="37">
        <v>3.8</v>
      </c>
      <c r="M50" s="36"/>
    </row>
    <row r="51" spans="2:13" ht="30.75">
      <c r="B51" s="33">
        <v>41879</v>
      </c>
      <c r="C51" s="34"/>
      <c r="D51" s="34"/>
      <c r="E51" s="35" t="s">
        <v>209</v>
      </c>
      <c r="F51" s="36" t="s">
        <v>138</v>
      </c>
      <c r="G51" s="36">
        <v>11</v>
      </c>
      <c r="H51" s="36"/>
      <c r="I51" s="36"/>
      <c r="J51" s="36"/>
      <c r="K51" s="36"/>
      <c r="L51" s="37"/>
      <c r="M51" s="36"/>
    </row>
    <row r="52" spans="2:13" ht="60.75">
      <c r="B52" s="33">
        <v>41883</v>
      </c>
      <c r="C52" s="34"/>
      <c r="D52" s="34"/>
      <c r="E52" s="35" t="s">
        <v>210</v>
      </c>
      <c r="F52" s="36" t="s">
        <v>119</v>
      </c>
      <c r="G52" s="36"/>
      <c r="H52" s="36"/>
      <c r="I52" s="36"/>
      <c r="J52" s="36"/>
      <c r="K52" s="36"/>
      <c r="L52" s="37">
        <v>3.2</v>
      </c>
      <c r="M52" s="36"/>
    </row>
    <row r="53" spans="2:13" ht="45.75">
      <c r="B53" s="33">
        <v>41891</v>
      </c>
      <c r="C53" s="34"/>
      <c r="D53" s="34"/>
      <c r="E53" s="35" t="s">
        <v>211</v>
      </c>
      <c r="F53" s="36" t="s">
        <v>138</v>
      </c>
      <c r="G53" s="36">
        <v>11</v>
      </c>
      <c r="H53" s="36"/>
      <c r="I53" s="36"/>
      <c r="J53" s="36"/>
      <c r="K53" s="36"/>
      <c r="L53" s="37"/>
      <c r="M53" s="36"/>
    </row>
    <row r="54" spans="2:13" ht="45.75">
      <c r="B54" s="33">
        <v>41894</v>
      </c>
      <c r="C54" s="34"/>
      <c r="D54" s="34"/>
      <c r="E54" s="35" t="s">
        <v>211</v>
      </c>
      <c r="F54" s="36" t="s">
        <v>138</v>
      </c>
      <c r="G54" s="36">
        <v>11</v>
      </c>
      <c r="H54" s="36"/>
      <c r="I54" s="36"/>
      <c r="J54" s="36"/>
      <c r="K54" s="36"/>
      <c r="L54" s="37"/>
      <c r="M54" s="36"/>
    </row>
    <row r="55" spans="2:13" ht="45.75">
      <c r="B55" s="33">
        <v>41905</v>
      </c>
      <c r="C55" s="34"/>
      <c r="D55" s="34"/>
      <c r="E55" s="35" t="s">
        <v>212</v>
      </c>
      <c r="F55" s="36" t="s">
        <v>138</v>
      </c>
      <c r="G55" s="36">
        <v>11</v>
      </c>
      <c r="H55" s="36"/>
      <c r="I55" s="36"/>
      <c r="J55" s="36"/>
      <c r="K55" s="36"/>
      <c r="L55" s="37"/>
      <c r="M55" s="36"/>
    </row>
    <row r="56" spans="2:13" ht="30.75">
      <c r="B56" s="33">
        <v>41907</v>
      </c>
      <c r="C56" s="34"/>
      <c r="D56" s="34"/>
      <c r="E56" s="35" t="s">
        <v>181</v>
      </c>
      <c r="F56" s="36" t="s">
        <v>119</v>
      </c>
      <c r="G56" s="36"/>
      <c r="H56" s="36"/>
      <c r="I56" s="36"/>
      <c r="J56" s="36"/>
      <c r="K56" s="36"/>
      <c r="L56" s="37">
        <v>3.2</v>
      </c>
      <c r="M56" s="36"/>
    </row>
    <row r="57" spans="2:13" ht="30.75">
      <c r="B57" s="33">
        <v>41912</v>
      </c>
      <c r="C57" s="34"/>
      <c r="D57" s="34"/>
      <c r="E57" s="35" t="s">
        <v>213</v>
      </c>
      <c r="F57" s="36" t="s">
        <v>138</v>
      </c>
      <c r="G57" s="36">
        <v>11</v>
      </c>
      <c r="H57" s="36"/>
      <c r="I57" s="36"/>
      <c r="J57" s="36"/>
      <c r="K57" s="36"/>
      <c r="L57" s="37"/>
      <c r="M57" s="36"/>
    </row>
    <row r="58" spans="2:13" ht="30.75">
      <c r="B58" s="33">
        <v>41915</v>
      </c>
      <c r="C58" s="34"/>
      <c r="D58" s="34"/>
      <c r="E58" s="35" t="s">
        <v>185</v>
      </c>
      <c r="F58" s="36" t="s">
        <v>119</v>
      </c>
      <c r="G58" s="36"/>
      <c r="H58" s="36"/>
      <c r="I58" s="36"/>
      <c r="J58" s="36"/>
      <c r="K58" s="36"/>
      <c r="L58" s="37">
        <v>3.2</v>
      </c>
      <c r="M58" s="36"/>
    </row>
    <row r="59" spans="2:13" ht="60.75">
      <c r="B59" s="33">
        <v>41933</v>
      </c>
      <c r="C59" s="34"/>
      <c r="D59" s="34"/>
      <c r="E59" s="35" t="s">
        <v>207</v>
      </c>
      <c r="F59" s="36" t="s">
        <v>119</v>
      </c>
      <c r="G59" s="36"/>
      <c r="H59" s="36"/>
      <c r="I59" s="36"/>
      <c r="J59" s="36"/>
      <c r="K59" s="36"/>
      <c r="L59" s="37">
        <v>3.2</v>
      </c>
      <c r="M59" s="36"/>
    </row>
    <row r="60" spans="2:13" ht="30.75">
      <c r="B60" s="33">
        <v>41935</v>
      </c>
      <c r="C60" s="34"/>
      <c r="D60" s="34"/>
      <c r="E60" s="35" t="s">
        <v>181</v>
      </c>
      <c r="F60" s="36" t="s">
        <v>119</v>
      </c>
      <c r="G60" s="36"/>
      <c r="H60" s="36"/>
      <c r="I60" s="36"/>
      <c r="J60" s="36"/>
      <c r="K60" s="36"/>
      <c r="L60" s="37">
        <v>3.8</v>
      </c>
      <c r="M60" s="36"/>
    </row>
    <row r="61" spans="2:13" ht="30" customHeight="1">
      <c r="B61" s="33">
        <v>41939</v>
      </c>
      <c r="C61" s="34"/>
      <c r="D61" s="34"/>
      <c r="E61" s="35" t="s">
        <v>214</v>
      </c>
      <c r="F61" s="36" t="s">
        <v>138</v>
      </c>
      <c r="G61" s="36">
        <v>11</v>
      </c>
      <c r="H61" s="36"/>
      <c r="I61" s="36"/>
      <c r="J61" s="36"/>
      <c r="K61" s="36"/>
      <c r="L61" s="37"/>
      <c r="M61" s="36"/>
    </row>
    <row r="62" spans="2:13" ht="30.75">
      <c r="B62" s="33">
        <v>41942</v>
      </c>
      <c r="C62" s="34"/>
      <c r="D62" s="34"/>
      <c r="E62" s="35" t="s">
        <v>204</v>
      </c>
      <c r="F62" s="36" t="s">
        <v>138</v>
      </c>
      <c r="G62" s="36">
        <v>11</v>
      </c>
      <c r="H62" s="36"/>
      <c r="I62" s="36"/>
      <c r="J62" s="36"/>
      <c r="K62" s="36"/>
      <c r="L62" s="37"/>
      <c r="M62" s="36"/>
    </row>
    <row r="63" spans="2:13" ht="45.75">
      <c r="B63" s="33">
        <v>41950</v>
      </c>
      <c r="C63" s="34"/>
      <c r="D63" s="34"/>
      <c r="E63" s="35" t="s">
        <v>205</v>
      </c>
      <c r="F63" s="36" t="s">
        <v>119</v>
      </c>
      <c r="G63" s="36"/>
      <c r="H63" s="36"/>
      <c r="I63" s="36"/>
      <c r="J63" s="36"/>
      <c r="K63" s="36"/>
      <c r="L63" s="37">
        <v>3.2</v>
      </c>
      <c r="M63" s="36"/>
    </row>
    <row r="64" spans="2:13" ht="30.75">
      <c r="B64" s="33">
        <v>41956</v>
      </c>
      <c r="C64" s="34"/>
      <c r="D64" s="34"/>
      <c r="E64" s="35" t="s">
        <v>215</v>
      </c>
      <c r="F64" s="36" t="s">
        <v>138</v>
      </c>
      <c r="G64" s="36">
        <v>11</v>
      </c>
      <c r="H64" s="36"/>
      <c r="I64" s="36"/>
      <c r="J64" s="36"/>
      <c r="K64" s="36"/>
      <c r="L64" s="37"/>
      <c r="M64" s="36"/>
    </row>
    <row r="65" spans="2:13" ht="30.75">
      <c r="B65" s="33">
        <v>41957</v>
      </c>
      <c r="C65" s="34"/>
      <c r="D65" s="34"/>
      <c r="E65" s="35" t="s">
        <v>216</v>
      </c>
      <c r="F65" s="36" t="s">
        <v>138</v>
      </c>
      <c r="G65" s="36">
        <v>11</v>
      </c>
      <c r="H65" s="36"/>
      <c r="I65" s="36"/>
      <c r="J65" s="36"/>
      <c r="K65" s="36"/>
      <c r="L65" s="37"/>
      <c r="M65" s="36"/>
    </row>
    <row r="66" spans="2:13" ht="60.75">
      <c r="B66" s="33">
        <v>41961</v>
      </c>
      <c r="C66" s="34"/>
      <c r="D66" s="34"/>
      <c r="E66" s="35" t="s">
        <v>217</v>
      </c>
      <c r="F66" s="36" t="s">
        <v>119</v>
      </c>
      <c r="G66" s="36"/>
      <c r="H66" s="36"/>
      <c r="I66" s="36"/>
      <c r="J66" s="36"/>
      <c r="K66" s="36"/>
      <c r="L66" s="37">
        <v>3.2</v>
      </c>
      <c r="M66" s="36"/>
    </row>
    <row r="67" spans="2:13" ht="30.75">
      <c r="B67" s="33">
        <v>41963</v>
      </c>
      <c r="C67" s="34"/>
      <c r="D67" s="34"/>
      <c r="E67" s="35" t="s">
        <v>181</v>
      </c>
      <c r="F67" s="36" t="s">
        <v>119</v>
      </c>
      <c r="G67" s="36"/>
      <c r="H67" s="36"/>
      <c r="I67" s="36"/>
      <c r="J67" s="36"/>
      <c r="K67" s="36"/>
      <c r="L67" s="37">
        <v>3.8</v>
      </c>
      <c r="M67" s="36"/>
    </row>
    <row r="68" spans="2:13" ht="75.75">
      <c r="B68" s="33">
        <v>41964</v>
      </c>
      <c r="C68" s="34"/>
      <c r="D68" s="34"/>
      <c r="E68" s="35" t="s">
        <v>218</v>
      </c>
      <c r="F68" s="36" t="s">
        <v>119</v>
      </c>
      <c r="G68" s="36"/>
      <c r="H68" s="36"/>
      <c r="I68" s="36"/>
      <c r="J68" s="36"/>
      <c r="K68" s="36"/>
      <c r="L68" s="37">
        <v>3.2</v>
      </c>
      <c r="M68" s="36"/>
    </row>
    <row r="69" spans="2:13" ht="30.75">
      <c r="B69" s="33">
        <v>41970</v>
      </c>
      <c r="C69" s="34"/>
      <c r="D69" s="34"/>
      <c r="E69" s="35" t="s">
        <v>213</v>
      </c>
      <c r="F69" s="36" t="s">
        <v>138</v>
      </c>
      <c r="G69" s="36">
        <v>11</v>
      </c>
      <c r="H69" s="36"/>
      <c r="I69" s="36"/>
      <c r="J69" s="36"/>
      <c r="K69" s="36"/>
      <c r="L69" s="37"/>
      <c r="M69" s="36"/>
    </row>
    <row r="70" spans="2:13" ht="30" customHeight="1">
      <c r="B70" s="33" t="s">
        <v>423</v>
      </c>
      <c r="C70" s="34"/>
      <c r="D70" s="34"/>
      <c r="E70" s="116" t="s">
        <v>429</v>
      </c>
      <c r="F70" s="36"/>
      <c r="G70" s="36"/>
      <c r="H70" s="36"/>
      <c r="I70" s="36"/>
      <c r="J70" s="36"/>
      <c r="K70" s="36"/>
      <c r="L70" s="37"/>
      <c r="M70" s="69">
        <v>99.55</v>
      </c>
    </row>
    <row r="71" spans="2:13" ht="30" customHeight="1">
      <c r="B71" s="38"/>
      <c r="C71" s="38"/>
      <c r="D71" s="38"/>
      <c r="E71" s="32"/>
      <c r="F71" s="32" t="s">
        <v>90</v>
      </c>
      <c r="G71" s="36">
        <f>SUM(G14:G69)</f>
        <v>240</v>
      </c>
      <c r="H71" s="36">
        <f>SUM(H14:H14)</f>
        <v>0</v>
      </c>
      <c r="I71" s="36">
        <f>SUM(I14:I14)</f>
        <v>0</v>
      </c>
      <c r="J71" s="36">
        <f>SUM(J14:J14)</f>
        <v>0</v>
      </c>
      <c r="K71" s="37">
        <v>0</v>
      </c>
      <c r="L71" s="37">
        <f>SUM(L14:L69)</f>
        <v>118.30000000000003</v>
      </c>
      <c r="M71" s="37">
        <f>SUM(M14:M70)</f>
        <v>99.55</v>
      </c>
    </row>
    <row r="72" spans="2:13" ht="30" customHeight="1">
      <c r="B72" s="38"/>
      <c r="C72" s="38"/>
      <c r="D72" s="38"/>
      <c r="E72" s="32"/>
      <c r="F72" s="32" t="s">
        <v>91</v>
      </c>
      <c r="G72" s="37">
        <v>0.45</v>
      </c>
      <c r="H72" s="37">
        <v>0.24</v>
      </c>
      <c r="I72" s="37">
        <v>0.2</v>
      </c>
      <c r="J72" s="37">
        <v>0.05</v>
      </c>
      <c r="K72" s="39"/>
      <c r="L72" s="39"/>
      <c r="M72" s="39"/>
    </row>
    <row r="73" spans="2:13" ht="30" customHeight="1">
      <c r="B73" s="38"/>
      <c r="C73" s="38"/>
      <c r="D73" s="38"/>
      <c r="E73" s="32"/>
      <c r="F73" s="32" t="s">
        <v>92</v>
      </c>
      <c r="G73" s="37">
        <f>G71*G72</f>
        <v>108</v>
      </c>
      <c r="H73" s="37">
        <f>H71*H72</f>
        <v>0</v>
      </c>
      <c r="I73" s="37">
        <f>I71*I72</f>
        <v>0</v>
      </c>
      <c r="J73" s="37">
        <f>J71*J72</f>
        <v>0</v>
      </c>
      <c r="K73" s="39"/>
      <c r="L73" s="39"/>
      <c r="M73" s="39"/>
    </row>
    <row r="74" spans="2:13" ht="15.75">
      <c r="B74" s="40"/>
      <c r="C74" s="40"/>
      <c r="D74" s="40"/>
      <c r="E74" s="12"/>
      <c r="F74" s="12"/>
      <c r="G74" s="12"/>
      <c r="H74" s="12"/>
      <c r="I74" s="12"/>
      <c r="J74" s="12"/>
      <c r="K74" s="12"/>
      <c r="L74" s="12"/>
      <c r="M74" s="12"/>
    </row>
    <row r="75" spans="2:13" ht="15.75">
      <c r="B75" s="40"/>
      <c r="C75" s="40"/>
      <c r="D75" s="40"/>
      <c r="E75" s="12"/>
      <c r="F75" s="12"/>
      <c r="G75" s="12"/>
      <c r="H75" s="12"/>
      <c r="I75" s="12"/>
      <c r="J75" s="12"/>
      <c r="K75" s="12"/>
      <c r="L75" s="12"/>
      <c r="M75" s="12"/>
    </row>
    <row r="76" spans="2:13" ht="15.75">
      <c r="B76" s="41" t="s">
        <v>93</v>
      </c>
      <c r="C76" s="41"/>
      <c r="D76" s="40"/>
      <c r="E76" s="12"/>
      <c r="F76" s="12"/>
      <c r="G76" s="12"/>
      <c r="H76" s="12"/>
      <c r="I76" s="12"/>
      <c r="J76" s="12"/>
      <c r="K76" s="12"/>
      <c r="L76" s="12"/>
      <c r="M76" s="12"/>
    </row>
    <row r="77" spans="2:13" ht="15.75">
      <c r="B77" s="40"/>
      <c r="C77" s="40"/>
      <c r="D77" s="40"/>
      <c r="E77" s="12"/>
      <c r="F77" s="12"/>
      <c r="G77" s="12"/>
      <c r="H77" s="12"/>
      <c r="I77" s="12"/>
      <c r="J77" s="12"/>
      <c r="K77" s="12"/>
      <c r="L77" s="12"/>
      <c r="M77" s="12"/>
    </row>
    <row r="78" spans="2:13" ht="47.25">
      <c r="B78" s="138" t="s">
        <v>77</v>
      </c>
      <c r="C78" s="138"/>
      <c r="D78" s="138"/>
      <c r="E78" s="29" t="s">
        <v>78</v>
      </c>
      <c r="F78" s="29" t="s">
        <v>79</v>
      </c>
      <c r="G78" s="29" t="s">
        <v>80</v>
      </c>
      <c r="H78" s="29" t="s">
        <v>81</v>
      </c>
      <c r="I78" s="29" t="s">
        <v>82</v>
      </c>
      <c r="J78" s="29" t="s">
        <v>83</v>
      </c>
      <c r="K78" s="29" t="s">
        <v>84</v>
      </c>
      <c r="L78" s="29" t="s">
        <v>85</v>
      </c>
      <c r="M78" s="29" t="s">
        <v>86</v>
      </c>
    </row>
    <row r="79" spans="2:13" ht="31.5">
      <c r="B79" s="30" t="s">
        <v>87</v>
      </c>
      <c r="C79" s="31" t="s">
        <v>88</v>
      </c>
      <c r="D79" s="31" t="s">
        <v>89</v>
      </c>
      <c r="E79" s="32"/>
      <c r="F79" s="32"/>
      <c r="G79" s="32"/>
      <c r="H79" s="32"/>
      <c r="I79" s="32"/>
      <c r="J79" s="32"/>
      <c r="K79" s="32"/>
      <c r="L79" s="32"/>
      <c r="M79" s="32"/>
    </row>
    <row r="80" spans="2:13" ht="30" customHeight="1">
      <c r="B80" s="33"/>
      <c r="C80" s="34"/>
      <c r="D80" s="34"/>
      <c r="E80" s="35"/>
      <c r="F80" s="36"/>
      <c r="G80" s="36"/>
      <c r="H80" s="36"/>
      <c r="I80" s="36"/>
      <c r="J80" s="36"/>
      <c r="K80" s="36"/>
      <c r="L80" s="37"/>
      <c r="M80" s="36"/>
    </row>
    <row r="81" spans="2:13" ht="30" customHeight="1">
      <c r="B81" s="38"/>
      <c r="C81" s="38"/>
      <c r="D81" s="38"/>
      <c r="E81" s="32"/>
      <c r="F81" s="32" t="s">
        <v>90</v>
      </c>
      <c r="G81" s="36">
        <f>SUM(G80:G80)</f>
        <v>0</v>
      </c>
      <c r="H81" s="36">
        <f>SUM(H80:H80)</f>
        <v>0</v>
      </c>
      <c r="I81" s="36">
        <f>SUM(I80:I80)</f>
        <v>0</v>
      </c>
      <c r="J81" s="36">
        <f>SUM(J80:J80)</f>
        <v>0</v>
      </c>
      <c r="K81" s="37">
        <v>0</v>
      </c>
      <c r="L81" s="37">
        <f>SUM(L80:L80)</f>
        <v>0</v>
      </c>
      <c r="M81" s="37">
        <f>SUM(M80:M80)</f>
        <v>0</v>
      </c>
    </row>
    <row r="82" spans="2:13" ht="30" customHeight="1">
      <c r="B82" s="38"/>
      <c r="C82" s="38"/>
      <c r="D82" s="38"/>
      <c r="E82" s="32"/>
      <c r="F82" s="32" t="s">
        <v>91</v>
      </c>
      <c r="G82" s="37">
        <v>0.45</v>
      </c>
      <c r="H82" s="37">
        <v>0.24</v>
      </c>
      <c r="I82" s="37">
        <v>0.2</v>
      </c>
      <c r="J82" s="37">
        <v>0.05</v>
      </c>
      <c r="K82" s="39"/>
      <c r="L82" s="39"/>
      <c r="M82" s="39"/>
    </row>
    <row r="83" spans="2:13" ht="30" customHeight="1">
      <c r="B83" s="38"/>
      <c r="C83" s="38"/>
      <c r="D83" s="38"/>
      <c r="E83" s="32"/>
      <c r="F83" s="32" t="s">
        <v>92</v>
      </c>
      <c r="G83" s="37">
        <f>G81*G82</f>
        <v>0</v>
      </c>
      <c r="H83" s="37">
        <f>H81*H82</f>
        <v>0</v>
      </c>
      <c r="I83" s="37">
        <f>I81*I82</f>
        <v>0</v>
      </c>
      <c r="J83" s="37">
        <f>J81*J82</f>
        <v>0</v>
      </c>
      <c r="K83" s="39"/>
      <c r="L83" s="39"/>
      <c r="M83" s="39"/>
    </row>
  </sheetData>
  <mergeCells count="4">
    <mergeCell ref="B6:D6"/>
    <mergeCell ref="B5:D5"/>
    <mergeCell ref="B12:D12"/>
    <mergeCell ref="B78:D78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33" orientation="landscape" r:id="rId1"/>
  <rowBreaks count="1" manualBreakCount="1">
    <brk id="47" max="12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M30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7109375" customWidth="1"/>
    <col min="3" max="3" width="18.7109375" customWidth="1"/>
    <col min="4" max="4" width="16.5703125" customWidth="1"/>
    <col min="5" max="5" width="23.85546875" bestFit="1" customWidth="1"/>
    <col min="6" max="6" width="32.28515625" bestFit="1" customWidth="1"/>
    <col min="7" max="7" width="9.7109375" bestFit="1" customWidth="1"/>
    <col min="8" max="8" width="14.42578125" bestFit="1" customWidth="1"/>
    <col min="9" max="9" width="9.7109375" bestFit="1" customWidth="1"/>
    <col min="10" max="10" width="13.85546875" customWidth="1"/>
    <col min="11" max="11" width="14.85546875" customWidth="1"/>
    <col min="12" max="12" width="12.5703125" bestFit="1" customWidth="1"/>
    <col min="13" max="13" width="12.28515625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6"/>
      <c r="B7" s="2" t="s">
        <v>0</v>
      </c>
      <c r="C7" s="2"/>
      <c r="D7" s="3" t="s">
        <v>70</v>
      </c>
      <c r="E7" s="10"/>
      <c r="F7" s="5"/>
      <c r="G7" s="5"/>
      <c r="H7" s="6"/>
      <c r="I7" s="6"/>
      <c r="J7" s="6"/>
      <c r="K7" s="5"/>
      <c r="L7" s="5"/>
      <c r="M7" s="5"/>
    </row>
    <row r="8" spans="1:13" ht="26.25" customHeight="1">
      <c r="A8" s="6"/>
      <c r="B8" s="2" t="s">
        <v>1</v>
      </c>
      <c r="C8" s="2"/>
      <c r="D8" s="7" t="s">
        <v>2</v>
      </c>
      <c r="E8" s="10"/>
      <c r="F8" s="10"/>
      <c r="G8" s="5"/>
      <c r="H8" s="6"/>
      <c r="I8" s="6"/>
      <c r="J8" s="6"/>
      <c r="K8" s="5"/>
      <c r="L8" s="5"/>
      <c r="M8" s="5"/>
    </row>
    <row r="9" spans="1:13" ht="15.75">
      <c r="A9" s="6"/>
      <c r="B9" s="2"/>
      <c r="C9" s="2"/>
      <c r="D9" s="9"/>
      <c r="E9" s="10"/>
      <c r="F9" s="10"/>
      <c r="G9" s="5"/>
      <c r="H9" s="6"/>
      <c r="I9" s="6"/>
      <c r="J9" s="6"/>
      <c r="K9" s="5"/>
      <c r="L9" s="5"/>
      <c r="M9" s="5"/>
    </row>
    <row r="10" spans="1:13" ht="15.75">
      <c r="A10" s="6"/>
      <c r="B10" s="11" t="s">
        <v>3</v>
      </c>
      <c r="C10" s="12"/>
      <c r="D10" s="9"/>
      <c r="E10" s="10"/>
      <c r="F10" s="10"/>
      <c r="G10" s="5"/>
      <c r="H10" s="6"/>
      <c r="I10" s="6"/>
      <c r="J10" s="6"/>
      <c r="K10" s="5"/>
      <c r="L10" s="5"/>
      <c r="M10" s="5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0" customHeight="1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41600</v>
      </c>
      <c r="C14" s="34"/>
      <c r="D14" s="34"/>
      <c r="E14" s="126" t="s">
        <v>526</v>
      </c>
      <c r="F14" s="126" t="s">
        <v>527</v>
      </c>
      <c r="G14" s="36"/>
      <c r="H14" s="36"/>
      <c r="I14" s="36"/>
      <c r="J14" s="36"/>
      <c r="K14" s="36"/>
      <c r="L14" s="71" t="s">
        <v>528</v>
      </c>
      <c r="M14" s="69"/>
    </row>
    <row r="15" spans="1:13" ht="30.75">
      <c r="B15" s="33">
        <v>41810</v>
      </c>
      <c r="C15" s="34"/>
      <c r="D15" s="34"/>
      <c r="E15" s="126" t="s">
        <v>526</v>
      </c>
      <c r="F15" s="126" t="s">
        <v>527</v>
      </c>
      <c r="G15" s="36"/>
      <c r="H15" s="36"/>
      <c r="I15" s="36"/>
      <c r="J15" s="36"/>
      <c r="K15" s="36"/>
      <c r="L15" s="71" t="s">
        <v>529</v>
      </c>
      <c r="M15" s="69"/>
    </row>
    <row r="16" spans="1:13" ht="45.75">
      <c r="B16" s="33">
        <v>42034</v>
      </c>
      <c r="C16" s="34"/>
      <c r="D16" s="34"/>
      <c r="E16" s="126" t="s">
        <v>530</v>
      </c>
      <c r="F16" s="126" t="s">
        <v>527</v>
      </c>
      <c r="G16" s="36"/>
      <c r="H16" s="36"/>
      <c r="I16" s="36"/>
      <c r="J16" s="36"/>
      <c r="K16" s="36"/>
      <c r="L16" s="71" t="s">
        <v>531</v>
      </c>
      <c r="M16" s="69"/>
    </row>
    <row r="17" spans="2:13" ht="30" customHeight="1">
      <c r="B17" s="135" t="s">
        <v>423</v>
      </c>
      <c r="C17" s="34"/>
      <c r="D17" s="34"/>
      <c r="E17" s="126" t="s">
        <v>424</v>
      </c>
      <c r="F17" s="36"/>
      <c r="G17" s="36"/>
      <c r="H17" s="36"/>
      <c r="I17" s="36"/>
      <c r="J17" s="36"/>
      <c r="K17" s="36"/>
      <c r="L17" s="134"/>
      <c r="M17" s="69">
        <v>138.35</v>
      </c>
    </row>
    <row r="18" spans="2:13" ht="30" customHeight="1">
      <c r="B18" s="38"/>
      <c r="C18" s="38"/>
      <c r="D18" s="38"/>
      <c r="E18" s="32"/>
      <c r="F18" s="32" t="s">
        <v>90</v>
      </c>
      <c r="G18" s="36">
        <f>SUM(G14:G14)</f>
        <v>0</v>
      </c>
      <c r="H18" s="36">
        <f>SUM(H14:H14)</f>
        <v>0</v>
      </c>
      <c r="I18" s="36">
        <f>SUM(I14:I14)</f>
        <v>0</v>
      </c>
      <c r="J18" s="36">
        <f>SUM(J14:J14)</f>
        <v>0</v>
      </c>
      <c r="K18" s="37">
        <v>0</v>
      </c>
      <c r="L18" s="37">
        <f>SUM(12.5+7.5+15.3+3.8+30.1+3)</f>
        <v>72.199999999999989</v>
      </c>
      <c r="M18" s="37">
        <f>SUM(M14:M17)</f>
        <v>138.35</v>
      </c>
    </row>
    <row r="19" spans="2:13" ht="30" customHeight="1">
      <c r="B19" s="38"/>
      <c r="C19" s="38"/>
      <c r="D19" s="38"/>
      <c r="E19" s="32"/>
      <c r="F19" s="32" t="s">
        <v>91</v>
      </c>
      <c r="G19" s="37">
        <v>0.45</v>
      </c>
      <c r="H19" s="37">
        <v>0.24</v>
      </c>
      <c r="I19" s="37">
        <v>0.2</v>
      </c>
      <c r="J19" s="37">
        <v>0.05</v>
      </c>
      <c r="K19" s="39"/>
      <c r="L19" s="39"/>
      <c r="M19" s="39"/>
    </row>
    <row r="20" spans="2:13" ht="30" customHeight="1">
      <c r="B20" s="38"/>
      <c r="C20" s="38"/>
      <c r="D20" s="38"/>
      <c r="E20" s="32"/>
      <c r="F20" s="32" t="s">
        <v>92</v>
      </c>
      <c r="G20" s="37">
        <f>G18*G19</f>
        <v>0</v>
      </c>
      <c r="H20" s="37">
        <f>H18*H19</f>
        <v>0</v>
      </c>
      <c r="I20" s="37">
        <f>I18*I19</f>
        <v>0</v>
      </c>
      <c r="J20" s="37">
        <f>J18*J19</f>
        <v>0</v>
      </c>
      <c r="K20" s="39"/>
      <c r="L20" s="39"/>
      <c r="M20" s="39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41" t="s">
        <v>93</v>
      </c>
      <c r="C23" s="41"/>
      <c r="D23" s="40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15.75">
      <c r="B24" s="40"/>
      <c r="C24" s="40"/>
      <c r="D24" s="40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31.5">
      <c r="B25" s="138" t="s">
        <v>77</v>
      </c>
      <c r="C25" s="138"/>
      <c r="D25" s="138"/>
      <c r="E25" s="29" t="s">
        <v>78</v>
      </c>
      <c r="F25" s="29" t="s">
        <v>79</v>
      </c>
      <c r="G25" s="29" t="s">
        <v>80</v>
      </c>
      <c r="H25" s="29" t="s">
        <v>81</v>
      </c>
      <c r="I25" s="29" t="s">
        <v>82</v>
      </c>
      <c r="J25" s="29" t="s">
        <v>83</v>
      </c>
      <c r="K25" s="29" t="s">
        <v>84</v>
      </c>
      <c r="L25" s="29" t="s">
        <v>85</v>
      </c>
      <c r="M25" s="29" t="s">
        <v>86</v>
      </c>
    </row>
    <row r="26" spans="2:13" ht="30" customHeight="1">
      <c r="B26" s="30" t="s">
        <v>87</v>
      </c>
      <c r="C26" s="31" t="s">
        <v>88</v>
      </c>
      <c r="D26" s="31" t="s">
        <v>89</v>
      </c>
      <c r="E26" s="32"/>
      <c r="F26" s="32"/>
      <c r="G26" s="32"/>
      <c r="H26" s="32"/>
      <c r="I26" s="32"/>
      <c r="J26" s="32"/>
      <c r="K26" s="32"/>
      <c r="L26" s="32"/>
      <c r="M26" s="32"/>
    </row>
    <row r="27" spans="2:13" ht="30" customHeight="1">
      <c r="B27" s="58"/>
      <c r="C27" s="34"/>
      <c r="D27" s="34"/>
      <c r="E27" s="35"/>
      <c r="F27" s="36"/>
      <c r="G27" s="36"/>
      <c r="H27" s="36"/>
      <c r="I27" s="36"/>
      <c r="J27" s="36"/>
      <c r="K27" s="36"/>
      <c r="L27" s="37"/>
      <c r="M27" s="36"/>
    </row>
    <row r="28" spans="2:13" ht="30" customHeight="1">
      <c r="B28" s="38"/>
      <c r="C28" s="38"/>
      <c r="D28" s="38"/>
      <c r="E28" s="32"/>
      <c r="F28" s="32" t="s">
        <v>90</v>
      </c>
      <c r="G28" s="36">
        <f>SUM(G27:G27)</f>
        <v>0</v>
      </c>
      <c r="H28" s="36">
        <f>SUM(H27:H27)</f>
        <v>0</v>
      </c>
      <c r="I28" s="36">
        <f>SUM(I27:I27)</f>
        <v>0</v>
      </c>
      <c r="J28" s="36">
        <f>SUM(J27:J27)</f>
        <v>0</v>
      </c>
      <c r="K28" s="37">
        <v>0</v>
      </c>
      <c r="L28" s="37">
        <f>SUM(L27:L27)</f>
        <v>0</v>
      </c>
      <c r="M28" s="37">
        <f>SUM(M27:M27)</f>
        <v>0</v>
      </c>
    </row>
    <row r="29" spans="2:13" ht="30" customHeight="1">
      <c r="B29" s="38"/>
      <c r="C29" s="38"/>
      <c r="D29" s="38"/>
      <c r="E29" s="32"/>
      <c r="F29" s="32" t="s">
        <v>91</v>
      </c>
      <c r="G29" s="37">
        <v>0.45</v>
      </c>
      <c r="H29" s="37">
        <v>0.24</v>
      </c>
      <c r="I29" s="37">
        <v>0.2</v>
      </c>
      <c r="J29" s="37">
        <v>0.05</v>
      </c>
      <c r="K29" s="39"/>
      <c r="L29" s="39"/>
      <c r="M29" s="39"/>
    </row>
    <row r="30" spans="2:13" ht="30" customHeight="1">
      <c r="B30" s="38"/>
      <c r="C30" s="38"/>
      <c r="D30" s="38"/>
      <c r="E30" s="32"/>
      <c r="F30" s="32" t="s">
        <v>92</v>
      </c>
      <c r="G30" s="37">
        <f>G28*G29</f>
        <v>0</v>
      </c>
      <c r="H30" s="37">
        <f>H28*H29</f>
        <v>0</v>
      </c>
      <c r="I30" s="37">
        <f>I28*I29</f>
        <v>0</v>
      </c>
      <c r="J30" s="37">
        <f>J28*J29</f>
        <v>0</v>
      </c>
      <c r="K30" s="39"/>
      <c r="L30" s="39"/>
      <c r="M30" s="39"/>
    </row>
  </sheetData>
  <mergeCells count="4">
    <mergeCell ref="B6:D6"/>
    <mergeCell ref="B5:D5"/>
    <mergeCell ref="B12:D12"/>
    <mergeCell ref="B25:D25"/>
  </mergeCells>
  <dataValidations count="1">
    <dataValidation allowBlank="1" showInputMessage="1" showErrorMessage="1" sqref="K14:K18"/>
  </dataValidations>
  <pageMargins left="0.7" right="0.7" top="0.75" bottom="0.75" header="0.3" footer="0.3"/>
  <pageSetup paperSize="9" scale="6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showGridLines="0" tabSelected="1" topLeftCell="A4" zoomScale="75" zoomScaleNormal="75" workbookViewId="0">
      <selection activeCell="O42" sqref="O42"/>
    </sheetView>
  </sheetViews>
  <sheetFormatPr defaultRowHeight="15"/>
  <cols>
    <col min="2" max="2" width="16.140625" customWidth="1"/>
    <col min="3" max="3" width="18.28515625" customWidth="1"/>
    <col min="4" max="4" width="15.85546875" bestFit="1" customWidth="1"/>
    <col min="5" max="5" width="23.710937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23.25" customHeight="1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71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72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2"/>
      <c r="E10" s="14"/>
      <c r="F10" s="14"/>
      <c r="G10" s="14"/>
      <c r="H10" s="14"/>
      <c r="I10" s="14"/>
      <c r="J10" s="14"/>
      <c r="K10" s="14"/>
      <c r="L10" s="14"/>
      <c r="M10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45.75">
      <c r="B14" s="33">
        <v>41843</v>
      </c>
      <c r="C14" s="34"/>
      <c r="D14" s="34"/>
      <c r="E14" s="35" t="s">
        <v>219</v>
      </c>
      <c r="F14" s="36" t="s">
        <v>119</v>
      </c>
      <c r="G14" s="36"/>
      <c r="H14" s="36"/>
      <c r="I14" s="36"/>
      <c r="J14" s="36"/>
      <c r="K14" s="36"/>
      <c r="L14" s="55">
        <v>12.6</v>
      </c>
      <c r="M14" s="36"/>
    </row>
    <row r="15" spans="1:13" ht="30" customHeight="1">
      <c r="B15" s="33" t="s">
        <v>430</v>
      </c>
      <c r="C15" s="34"/>
      <c r="D15" s="34"/>
      <c r="E15" s="117" t="s">
        <v>94</v>
      </c>
      <c r="F15" s="36"/>
      <c r="G15" s="36"/>
      <c r="H15" s="36"/>
      <c r="I15" s="36"/>
      <c r="J15" s="36"/>
      <c r="K15" s="36"/>
      <c r="L15" s="37">
        <v>33.25</v>
      </c>
      <c r="M15" s="36"/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SUM(L14:L15)</f>
        <v>45.85</v>
      </c>
      <c r="M16" s="37">
        <f>SUM(M14:M14)</f>
        <v>0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60.75">
      <c r="B25" s="110" t="s">
        <v>220</v>
      </c>
      <c r="C25" s="34"/>
      <c r="D25" s="34"/>
      <c r="E25" s="35" t="s">
        <v>221</v>
      </c>
      <c r="F25" s="35" t="s">
        <v>222</v>
      </c>
      <c r="G25" s="36"/>
      <c r="H25" s="36"/>
      <c r="I25" s="36"/>
      <c r="J25" s="36"/>
      <c r="K25" s="67" t="s">
        <v>223</v>
      </c>
      <c r="L25" s="71" t="s">
        <v>224</v>
      </c>
      <c r="M25" s="69"/>
    </row>
    <row r="26" spans="2:13" ht="30.75">
      <c r="B26" s="110" t="s">
        <v>225</v>
      </c>
      <c r="C26" s="34"/>
      <c r="D26" s="34"/>
      <c r="E26" s="35" t="s">
        <v>226</v>
      </c>
      <c r="F26" s="35" t="s">
        <v>84</v>
      </c>
      <c r="G26" s="36"/>
      <c r="H26" s="36"/>
      <c r="I26" s="36"/>
      <c r="J26" s="36"/>
      <c r="K26" s="69">
        <v>5.58</v>
      </c>
      <c r="L26" s="71"/>
      <c r="M26" s="95"/>
    </row>
    <row r="27" spans="2:13" ht="60.75">
      <c r="B27" s="110" t="s">
        <v>532</v>
      </c>
      <c r="C27" s="34"/>
      <c r="D27" s="34"/>
      <c r="E27" s="126" t="s">
        <v>533</v>
      </c>
      <c r="F27" s="126" t="s">
        <v>342</v>
      </c>
      <c r="G27" s="36"/>
      <c r="H27" s="36"/>
      <c r="I27" s="36"/>
      <c r="J27" s="36"/>
      <c r="K27" s="69"/>
      <c r="L27" s="71">
        <v>235.57</v>
      </c>
      <c r="M27" s="136"/>
    </row>
    <row r="28" spans="2:13" ht="30" customHeight="1">
      <c r="B28" s="38"/>
      <c r="C28" s="38"/>
      <c r="D28" s="38"/>
      <c r="E28" s="32"/>
      <c r="F28" s="32" t="s">
        <v>90</v>
      </c>
      <c r="G28" s="36">
        <f>SUM(G25:G25)</f>
        <v>0</v>
      </c>
      <c r="H28" s="36">
        <f>SUM(H25:H25)</f>
        <v>0</v>
      </c>
      <c r="I28" s="36">
        <f>SUM(I25:I25)</f>
        <v>0</v>
      </c>
      <c r="J28" s="36">
        <f>SUM(J25:J25)</f>
        <v>0</v>
      </c>
      <c r="K28" s="37">
        <f>SUM(131+47.2+5.58)</f>
        <v>183.78</v>
      </c>
      <c r="L28" s="37">
        <f>SUM(131+23.5+235.57)</f>
        <v>390.07</v>
      </c>
      <c r="M28" s="37">
        <f>SUM(M25:M26)</f>
        <v>0</v>
      </c>
    </row>
    <row r="29" spans="2:13" ht="30" customHeight="1">
      <c r="B29" s="38"/>
      <c r="C29" s="38"/>
      <c r="D29" s="38"/>
      <c r="E29" s="32"/>
      <c r="F29" s="32" t="s">
        <v>91</v>
      </c>
      <c r="G29" s="37">
        <v>0.45</v>
      </c>
      <c r="H29" s="37">
        <v>0.24</v>
      </c>
      <c r="I29" s="37">
        <v>0.2</v>
      </c>
      <c r="J29" s="37">
        <v>0.05</v>
      </c>
      <c r="K29" s="39"/>
      <c r="L29" s="39"/>
      <c r="M29" s="39"/>
    </row>
    <row r="30" spans="2:13" ht="30" customHeight="1">
      <c r="B30" s="38"/>
      <c r="C30" s="38"/>
      <c r="D30" s="38"/>
      <c r="E30" s="32"/>
      <c r="F30" s="32" t="s">
        <v>92</v>
      </c>
      <c r="G30" s="37">
        <f>G28*G29</f>
        <v>0</v>
      </c>
      <c r="H30" s="37">
        <f>H28*H29</f>
        <v>0</v>
      </c>
      <c r="I30" s="37">
        <f>I28*I29</f>
        <v>0</v>
      </c>
      <c r="J30" s="37">
        <f>J28*J29</f>
        <v>0</v>
      </c>
      <c r="K30" s="39"/>
      <c r="L30" s="39"/>
      <c r="M30" s="39"/>
    </row>
  </sheetData>
  <mergeCells count="4">
    <mergeCell ref="B6:D6"/>
    <mergeCell ref="B5:D5"/>
    <mergeCell ref="B12:D12"/>
    <mergeCell ref="B23:D23"/>
  </mergeCells>
  <dataValidations count="1">
    <dataValidation allowBlank="1" showInputMessage="1" showErrorMessage="1" sqref="K14:K15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M47"/>
  <sheetViews>
    <sheetView showGridLines="0" tabSelected="1" topLeftCell="A19" zoomScale="75" zoomScaleNormal="75" workbookViewId="0">
      <selection activeCell="O42" sqref="O42"/>
    </sheetView>
  </sheetViews>
  <sheetFormatPr defaultColWidth="9.140625" defaultRowHeight="15"/>
  <cols>
    <col min="2" max="2" width="16.140625" customWidth="1"/>
    <col min="3" max="3" width="21.140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4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 customHeight="1">
      <c r="B6" s="1"/>
    </row>
    <row r="7" spans="1:13" ht="30" customHeight="1">
      <c r="A7" s="14"/>
      <c r="B7" s="15" t="s">
        <v>0</v>
      </c>
      <c r="C7" s="15"/>
      <c r="D7" s="16" t="s">
        <v>73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30" customHeight="1">
      <c r="A8" s="14"/>
      <c r="B8" s="15" t="s">
        <v>1</v>
      </c>
      <c r="C8" s="15"/>
      <c r="D8" s="28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30" customHeight="1">
      <c r="A9" s="14"/>
      <c r="B9" s="11" t="s">
        <v>3</v>
      </c>
      <c r="C9" s="12"/>
      <c r="D9" s="12"/>
      <c r="E9" s="14"/>
      <c r="F9" s="14"/>
      <c r="G9" s="14"/>
      <c r="H9" s="14"/>
      <c r="I9" s="14"/>
      <c r="J9" s="14"/>
      <c r="K9" s="14"/>
      <c r="L9" s="14"/>
      <c r="M9" s="14"/>
    </row>
    <row r="11" spans="1:13" ht="47.25">
      <c r="B11" s="138" t="s">
        <v>77</v>
      </c>
      <c r="C11" s="138"/>
      <c r="D11" s="138"/>
      <c r="E11" s="29" t="s">
        <v>78</v>
      </c>
      <c r="F11" s="29" t="s">
        <v>79</v>
      </c>
      <c r="G11" s="29" t="s">
        <v>80</v>
      </c>
      <c r="H11" s="29" t="s">
        <v>81</v>
      </c>
      <c r="I11" s="29" t="s">
        <v>82</v>
      </c>
      <c r="J11" s="29" t="s">
        <v>83</v>
      </c>
      <c r="K11" s="29" t="s">
        <v>84</v>
      </c>
      <c r="L11" s="29" t="s">
        <v>85</v>
      </c>
      <c r="M11" s="29" t="s">
        <v>86</v>
      </c>
    </row>
    <row r="12" spans="1:13" ht="47.25">
      <c r="B12" s="30" t="s">
        <v>87</v>
      </c>
      <c r="C12" s="31" t="s">
        <v>88</v>
      </c>
      <c r="D12" s="31" t="s">
        <v>89</v>
      </c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30.75">
      <c r="B13" s="59">
        <v>41774</v>
      </c>
      <c r="C13" s="36"/>
      <c r="D13" s="36"/>
      <c r="E13" s="104" t="s">
        <v>97</v>
      </c>
      <c r="F13" s="36"/>
      <c r="G13" s="36"/>
      <c r="H13" s="36"/>
      <c r="I13" s="36"/>
      <c r="J13" s="36"/>
      <c r="K13" s="36"/>
      <c r="L13" s="37">
        <v>834</v>
      </c>
      <c r="M13" s="36"/>
    </row>
    <row r="14" spans="1:13" ht="30" customHeight="1">
      <c r="B14" s="59" t="s">
        <v>423</v>
      </c>
      <c r="C14" s="36"/>
      <c r="D14" s="36"/>
      <c r="E14" s="116" t="s">
        <v>424</v>
      </c>
      <c r="F14" s="36"/>
      <c r="G14" s="36"/>
      <c r="H14" s="36"/>
      <c r="I14" s="36"/>
      <c r="J14" s="36"/>
      <c r="K14" s="36"/>
      <c r="L14" s="37"/>
      <c r="M14" s="69">
        <v>134.28</v>
      </c>
    </row>
    <row r="15" spans="1:13" ht="30" customHeight="1">
      <c r="B15" s="38"/>
      <c r="C15" s="38"/>
      <c r="D15" s="38"/>
      <c r="E15" s="32"/>
      <c r="F15" s="32" t="s">
        <v>90</v>
      </c>
      <c r="G15" s="36">
        <f>SUM(G13:G13)</f>
        <v>0</v>
      </c>
      <c r="H15" s="36">
        <f>SUM(H13:H13)</f>
        <v>0</v>
      </c>
      <c r="I15" s="36">
        <f>SUM(I13:I13)</f>
        <v>0</v>
      </c>
      <c r="J15" s="36">
        <f>SUM(J13:J13)</f>
        <v>0</v>
      </c>
      <c r="K15" s="37">
        <v>0</v>
      </c>
      <c r="L15" s="37">
        <f>SUM(L13:L13)</f>
        <v>834</v>
      </c>
      <c r="M15" s="37">
        <f>SUM(M13:M14)</f>
        <v>134.28</v>
      </c>
    </row>
    <row r="16" spans="1:13" ht="30" customHeight="1">
      <c r="B16" s="38"/>
      <c r="C16" s="38"/>
      <c r="D16" s="38"/>
      <c r="E16" s="32"/>
      <c r="F16" s="32" t="s">
        <v>91</v>
      </c>
      <c r="G16" s="37">
        <v>0.45</v>
      </c>
      <c r="H16" s="37">
        <v>0.24</v>
      </c>
      <c r="I16" s="37">
        <v>0.2</v>
      </c>
      <c r="J16" s="37">
        <v>0.05</v>
      </c>
      <c r="K16" s="39"/>
      <c r="L16" s="39"/>
      <c r="M16" s="39"/>
    </row>
    <row r="17" spans="2:13" ht="30" customHeight="1">
      <c r="B17" s="38"/>
      <c r="C17" s="38"/>
      <c r="D17" s="38"/>
      <c r="E17" s="32"/>
      <c r="F17" s="32" t="s">
        <v>92</v>
      </c>
      <c r="G17" s="37">
        <f>G15*G16</f>
        <v>0</v>
      </c>
      <c r="H17" s="37">
        <f>H15*H16</f>
        <v>0</v>
      </c>
      <c r="I17" s="37">
        <f>I15*I16</f>
        <v>0</v>
      </c>
      <c r="J17" s="37">
        <f>J15*J16</f>
        <v>0</v>
      </c>
      <c r="K17" s="39"/>
      <c r="L17" s="39"/>
      <c r="M17" s="39"/>
    </row>
    <row r="18" spans="2:13" ht="15.75">
      <c r="B18" s="40"/>
      <c r="C18" s="40"/>
      <c r="D18" s="40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1" t="s">
        <v>93</v>
      </c>
      <c r="C20" s="41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0"/>
      <c r="C21" s="40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47.25">
      <c r="B22" s="138" t="s">
        <v>77</v>
      </c>
      <c r="C22" s="138"/>
      <c r="D22" s="138"/>
      <c r="E22" s="29" t="s">
        <v>78</v>
      </c>
      <c r="F22" s="29" t="s">
        <v>79</v>
      </c>
      <c r="G22" s="29" t="s">
        <v>80</v>
      </c>
      <c r="H22" s="29" t="s">
        <v>81</v>
      </c>
      <c r="I22" s="29" t="s">
        <v>82</v>
      </c>
      <c r="J22" s="29" t="s">
        <v>83</v>
      </c>
      <c r="K22" s="29" t="s">
        <v>84</v>
      </c>
      <c r="L22" s="29" t="s">
        <v>85</v>
      </c>
      <c r="M22" s="29" t="s">
        <v>86</v>
      </c>
    </row>
    <row r="23" spans="2:13" ht="47.25">
      <c r="B23" s="30" t="s">
        <v>87</v>
      </c>
      <c r="C23" s="31" t="s">
        <v>88</v>
      </c>
      <c r="D23" s="31" t="s">
        <v>89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30" customHeight="1">
      <c r="B24" s="33"/>
      <c r="C24" s="34"/>
      <c r="D24" s="34"/>
      <c r="E24" s="104"/>
      <c r="F24" s="36"/>
      <c r="G24" s="36"/>
      <c r="H24" s="36"/>
      <c r="I24" s="36"/>
      <c r="J24" s="36"/>
      <c r="K24" s="36"/>
      <c r="L24" s="37"/>
      <c r="M24" s="36"/>
    </row>
    <row r="25" spans="2:13" ht="30" customHeight="1">
      <c r="B25" s="38"/>
      <c r="C25" s="38"/>
      <c r="D25" s="38"/>
      <c r="E25" s="32"/>
      <c r="F25" s="32" t="s">
        <v>90</v>
      </c>
      <c r="G25" s="36">
        <f>SUM(G24:G24)</f>
        <v>0</v>
      </c>
      <c r="H25" s="36">
        <f>SUM(H24:H24)</f>
        <v>0</v>
      </c>
      <c r="I25" s="36">
        <f>SUM(I24:I24)</f>
        <v>0</v>
      </c>
      <c r="J25" s="36">
        <f>SUM(J24:J24)</f>
        <v>0</v>
      </c>
      <c r="K25" s="37">
        <v>0</v>
      </c>
      <c r="L25" s="37">
        <f>SUM(L24:L24)</f>
        <v>0</v>
      </c>
      <c r="M25" s="37">
        <f>SUM(M24:M24)</f>
        <v>0</v>
      </c>
    </row>
    <row r="26" spans="2:13" ht="30" customHeight="1">
      <c r="B26" s="38"/>
      <c r="C26" s="38"/>
      <c r="D26" s="38"/>
      <c r="E26" s="32"/>
      <c r="F26" s="32" t="s">
        <v>91</v>
      </c>
      <c r="G26" s="37">
        <v>0.45</v>
      </c>
      <c r="H26" s="37">
        <v>0.24</v>
      </c>
      <c r="I26" s="37">
        <v>0.2</v>
      </c>
      <c r="J26" s="37">
        <v>0.05</v>
      </c>
      <c r="K26" s="39"/>
      <c r="L26" s="39"/>
      <c r="M26" s="39"/>
    </row>
    <row r="27" spans="2:13" ht="30" customHeight="1">
      <c r="B27" s="38"/>
      <c r="C27" s="38"/>
      <c r="D27" s="38"/>
      <c r="E27" s="32"/>
      <c r="F27" s="32" t="s">
        <v>92</v>
      </c>
      <c r="G27" s="37">
        <f>G25*G26</f>
        <v>0</v>
      </c>
      <c r="H27" s="37">
        <f>H25*H26</f>
        <v>0</v>
      </c>
      <c r="I27" s="37">
        <f>I25*I26</f>
        <v>0</v>
      </c>
      <c r="J27" s="37">
        <f>J25*J26</f>
        <v>0</v>
      </c>
      <c r="K27" s="39"/>
      <c r="L27" s="39"/>
      <c r="M27" s="39"/>
    </row>
    <row r="29" spans="2:13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  <row r="30" spans="2:13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2:13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2:13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2:13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</row>
    <row r="34" spans="2:13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2:13" ht="18">
      <c r="B35" s="137" t="s">
        <v>76</v>
      </c>
      <c r="C35" s="137"/>
      <c r="D35" s="137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2:13">
      <c r="B36" s="168"/>
      <c r="C36" s="168"/>
      <c r="D36" s="168"/>
      <c r="E36" s="14"/>
      <c r="F36" s="14"/>
      <c r="G36" s="14"/>
      <c r="H36" s="14"/>
      <c r="I36" s="14"/>
      <c r="J36" s="14"/>
      <c r="K36" s="14"/>
      <c r="L36" s="14"/>
      <c r="M36" s="14"/>
    </row>
    <row r="37" spans="2:13">
      <c r="B37" s="20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ht="15.75">
      <c r="B38" s="15" t="s">
        <v>0</v>
      </c>
      <c r="C38" s="15"/>
      <c r="D38" s="16" t="s">
        <v>73</v>
      </c>
      <c r="E38" s="16"/>
      <c r="F38" s="16"/>
      <c r="G38" s="15"/>
      <c r="H38" s="12"/>
      <c r="I38" s="12"/>
      <c r="J38" s="12"/>
      <c r="K38" s="15"/>
      <c r="L38" s="15"/>
      <c r="M38" s="15"/>
    </row>
    <row r="39" spans="2:13" ht="15.75">
      <c r="B39" s="15"/>
      <c r="C39" s="15"/>
      <c r="D39" s="23"/>
      <c r="E39" s="23"/>
      <c r="F39" s="23"/>
      <c r="G39" s="15"/>
      <c r="H39" s="12"/>
      <c r="I39" s="12"/>
      <c r="J39" s="12"/>
      <c r="K39" s="15"/>
      <c r="L39" s="15"/>
      <c r="M39" s="15"/>
    </row>
    <row r="40" spans="2:13" ht="15.75">
      <c r="B40" s="15" t="s">
        <v>1</v>
      </c>
      <c r="C40" s="15"/>
      <c r="D40" s="16" t="s">
        <v>422</v>
      </c>
      <c r="E40" s="16"/>
      <c r="F40" s="16"/>
      <c r="G40" s="15"/>
      <c r="H40" s="12"/>
      <c r="I40" s="12"/>
      <c r="J40" s="12"/>
      <c r="K40" s="15"/>
      <c r="L40" s="15"/>
      <c r="M40" s="15"/>
    </row>
    <row r="41" spans="2:13" ht="30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ht="47.25">
      <c r="B42" s="165" t="s">
        <v>77</v>
      </c>
      <c r="C42" s="166"/>
      <c r="D42" s="169"/>
      <c r="E42" s="29" t="s">
        <v>78</v>
      </c>
      <c r="F42" s="29" t="s">
        <v>79</v>
      </c>
      <c r="G42" s="29" t="s">
        <v>80</v>
      </c>
      <c r="H42" s="29" t="s">
        <v>81</v>
      </c>
      <c r="I42" s="29" t="s">
        <v>82</v>
      </c>
      <c r="J42" s="29" t="s">
        <v>83</v>
      </c>
      <c r="K42" s="29" t="s">
        <v>84</v>
      </c>
      <c r="L42" s="29" t="s">
        <v>85</v>
      </c>
      <c r="M42" s="29" t="s">
        <v>86</v>
      </c>
    </row>
    <row r="43" spans="2:13" ht="47.25">
      <c r="B43" s="170" t="s">
        <v>87</v>
      </c>
      <c r="C43" s="171" t="s">
        <v>88</v>
      </c>
      <c r="D43" s="171" t="s">
        <v>89</v>
      </c>
      <c r="E43" s="32"/>
      <c r="F43" s="32"/>
      <c r="G43" s="32"/>
      <c r="H43" s="32"/>
      <c r="I43" s="32"/>
      <c r="J43" s="32"/>
      <c r="K43" s="32"/>
      <c r="L43" s="32"/>
      <c r="M43" s="32"/>
    </row>
    <row r="44" spans="2:13" ht="30" customHeight="1">
      <c r="B44" s="73"/>
      <c r="C44" s="57"/>
      <c r="D44" s="57"/>
      <c r="E44" s="50"/>
      <c r="F44" s="48"/>
      <c r="G44" s="48"/>
      <c r="H44" s="48"/>
      <c r="I44" s="48"/>
      <c r="J44" s="48"/>
      <c r="K44" s="49"/>
      <c r="L44" s="49"/>
      <c r="M44" s="49"/>
    </row>
    <row r="45" spans="2:13" ht="30" customHeight="1">
      <c r="B45" s="172"/>
      <c r="C45" s="32"/>
      <c r="D45" s="32"/>
      <c r="E45" s="32"/>
      <c r="F45" s="32" t="s">
        <v>90</v>
      </c>
      <c r="G45" s="36">
        <f>SUM(G40:G43)</f>
        <v>0</v>
      </c>
      <c r="H45" s="36">
        <f>SUM(H40:H43)</f>
        <v>0</v>
      </c>
      <c r="I45" s="36">
        <f>SUM(I40:I43)</f>
        <v>0</v>
      </c>
      <c r="J45" s="36">
        <f>SUM(J40:J43)</f>
        <v>0</v>
      </c>
      <c r="K45" s="37">
        <f>SUM(K40:K44)</f>
        <v>0</v>
      </c>
      <c r="L45" s="37">
        <f>SUM(L44:L44)</f>
        <v>0</v>
      </c>
      <c r="M45" s="37">
        <v>0</v>
      </c>
    </row>
    <row r="46" spans="2:13" ht="30" customHeight="1">
      <c r="B46" s="172"/>
      <c r="C46" s="32"/>
      <c r="D46" s="32"/>
      <c r="E46" s="32"/>
      <c r="F46" s="32" t="s">
        <v>91</v>
      </c>
      <c r="G46" s="37">
        <v>0.45</v>
      </c>
      <c r="H46" s="37">
        <v>0.24</v>
      </c>
      <c r="I46" s="37">
        <v>0.2</v>
      </c>
      <c r="J46" s="37">
        <v>0.05</v>
      </c>
      <c r="K46" s="39"/>
      <c r="L46" s="106"/>
      <c r="M46" s="106"/>
    </row>
    <row r="47" spans="2:13" ht="30" customHeight="1">
      <c r="B47" s="172"/>
      <c r="C47" s="32"/>
      <c r="D47" s="32"/>
      <c r="E47" s="32"/>
      <c r="F47" s="32" t="s">
        <v>92</v>
      </c>
      <c r="G47" s="37">
        <f>G45*G46</f>
        <v>0</v>
      </c>
      <c r="H47" s="37">
        <f>H45*H46</f>
        <v>0</v>
      </c>
      <c r="I47" s="37">
        <f>I45*I46</f>
        <v>0</v>
      </c>
      <c r="J47" s="37">
        <f>J45*J46</f>
        <v>0</v>
      </c>
      <c r="K47" s="39"/>
      <c r="L47" s="39"/>
      <c r="M47" s="39"/>
    </row>
  </sheetData>
  <mergeCells count="6">
    <mergeCell ref="B5:D5"/>
    <mergeCell ref="B11:D11"/>
    <mergeCell ref="B22:D22"/>
    <mergeCell ref="B36:D36"/>
    <mergeCell ref="B42:D42"/>
    <mergeCell ref="B35:D35"/>
  </mergeCells>
  <dataValidations count="1">
    <dataValidation allowBlank="1" showInputMessage="1" showErrorMessage="1" sqref="K44 K13:K1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2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7.85546875" customWidth="1"/>
    <col min="3" max="3" width="16.5703125" customWidth="1"/>
    <col min="4" max="4" width="15" customWidth="1"/>
    <col min="5" max="5" width="25.5703125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2.85546875" customWidth="1"/>
    <col min="11" max="11" width="15.2851562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10</v>
      </c>
      <c r="E7" s="17"/>
      <c r="F7" s="18"/>
      <c r="G7" s="18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414</v>
      </c>
      <c r="E8" s="17"/>
      <c r="F8" s="24"/>
      <c r="G8" s="24"/>
      <c r="H8" s="25"/>
      <c r="I8" s="19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4"/>
      <c r="G9" s="24"/>
      <c r="H9" s="25"/>
      <c r="I9" s="19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4"/>
      <c r="G10" s="24"/>
      <c r="H10" s="25"/>
      <c r="I10" s="19"/>
      <c r="J10" s="14"/>
      <c r="K10" s="20"/>
      <c r="L10" s="20"/>
      <c r="M10" s="20"/>
    </row>
    <row r="11" spans="1:13" ht="15.75">
      <c r="A11" s="14"/>
      <c r="B11" s="15"/>
      <c r="C11" s="15"/>
      <c r="D11" s="14"/>
      <c r="E11" s="14"/>
      <c r="F11" s="14"/>
      <c r="G11" s="24"/>
      <c r="H11" s="25"/>
      <c r="I11" s="19"/>
      <c r="J11" s="14"/>
      <c r="K11" s="20"/>
      <c r="L11" s="20"/>
      <c r="M11" s="20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64" t="s">
        <v>257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64" t="s">
        <v>427</v>
      </c>
      <c r="C15" s="36"/>
      <c r="D15" s="36"/>
      <c r="E15" s="114" t="s">
        <v>424</v>
      </c>
      <c r="F15" s="36"/>
      <c r="G15" s="36"/>
      <c r="H15" s="36"/>
      <c r="I15" s="36"/>
      <c r="J15" s="36"/>
      <c r="K15" s="36"/>
      <c r="L15" s="37"/>
      <c r="M15" s="37">
        <v>96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140625" customWidth="1"/>
    <col min="3" max="3" width="18" customWidth="1"/>
    <col min="4" max="4" width="11.425781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7109375" customWidth="1"/>
    <col min="11" max="11" width="1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11</v>
      </c>
      <c r="E7" s="18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415</v>
      </c>
      <c r="E8" s="22"/>
      <c r="F8" s="22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14"/>
      <c r="E9" s="14"/>
      <c r="F9" s="14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14"/>
      <c r="E10" s="14"/>
      <c r="F10" s="14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43" t="s">
        <v>101</v>
      </c>
      <c r="C14" s="36"/>
      <c r="D14" s="36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43" t="s">
        <v>423</v>
      </c>
      <c r="C15" s="36"/>
      <c r="D15" s="36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146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146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31.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43"/>
      <c r="C25" s="36"/>
      <c r="D25" s="36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6.28515625" customWidth="1"/>
    <col min="3" max="3" width="18.28515625" customWidth="1"/>
    <col min="5" max="5" width="23.42578125" bestFit="1" customWidth="1"/>
    <col min="6" max="6" width="32.28515625" bestFit="1" customWidth="1"/>
    <col min="7" max="7" width="9.7109375" bestFit="1" customWidth="1"/>
    <col min="8" max="8" width="14" bestFit="1" customWidth="1"/>
    <col min="9" max="9" width="9.7109375" bestFit="1" customWidth="1"/>
    <col min="10" max="10" width="13.42578125" customWidth="1"/>
    <col min="11" max="11" width="14.71093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12</v>
      </c>
      <c r="E7" s="17"/>
      <c r="F7" s="20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2</v>
      </c>
      <c r="E8" s="22"/>
      <c r="F8" s="20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20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20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47.2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41821</v>
      </c>
      <c r="C14" s="34"/>
      <c r="D14" s="34"/>
      <c r="E14" s="35" t="s">
        <v>96</v>
      </c>
      <c r="F14" s="36"/>
      <c r="G14" s="36"/>
      <c r="H14" s="36"/>
      <c r="I14" s="36"/>
      <c r="J14" s="36"/>
      <c r="K14" s="36"/>
      <c r="L14" s="37">
        <v>612</v>
      </c>
      <c r="M14" s="36"/>
    </row>
    <row r="15" spans="1:13" ht="30" customHeight="1">
      <c r="B15" s="33" t="s">
        <v>423</v>
      </c>
      <c r="C15" s="34"/>
      <c r="D15" s="34"/>
      <c r="E15" s="114" t="s">
        <v>424</v>
      </c>
      <c r="F15" s="36"/>
      <c r="G15" s="36"/>
      <c r="H15" s="36"/>
      <c r="I15" s="36"/>
      <c r="J15" s="36"/>
      <c r="K15" s="36"/>
      <c r="L15" s="37"/>
      <c r="M15" s="69">
        <v>98.32</v>
      </c>
    </row>
    <row r="16" spans="1:13" ht="30" customHeight="1">
      <c r="B16" s="38"/>
      <c r="C16" s="38"/>
      <c r="D16" s="38"/>
      <c r="E16" s="32"/>
      <c r="F16" s="32" t="s">
        <v>90</v>
      </c>
      <c r="G16" s="36">
        <f>SUM(G14:G14)</f>
        <v>0</v>
      </c>
      <c r="H16" s="36">
        <f>SUM(H14:H14)</f>
        <v>0</v>
      </c>
      <c r="I16" s="36">
        <f>SUM(I14:I14)</f>
        <v>0</v>
      </c>
      <c r="J16" s="36">
        <f>SUM(J14:J14)</f>
        <v>0</v>
      </c>
      <c r="K16" s="37">
        <v>0</v>
      </c>
      <c r="L16" s="37">
        <f>SUM(L14:L14)</f>
        <v>612</v>
      </c>
      <c r="M16" s="37">
        <f>SUM(M14:M15)</f>
        <v>98.32</v>
      </c>
    </row>
    <row r="17" spans="2:13" ht="30" customHeight="1">
      <c r="B17" s="38"/>
      <c r="C17" s="38"/>
      <c r="D17" s="38"/>
      <c r="E17" s="32"/>
      <c r="F17" s="32" t="s">
        <v>91</v>
      </c>
      <c r="G17" s="37">
        <v>0.45</v>
      </c>
      <c r="H17" s="37">
        <v>0.24</v>
      </c>
      <c r="I17" s="37">
        <v>0.2</v>
      </c>
      <c r="J17" s="37">
        <v>0.05</v>
      </c>
      <c r="K17" s="39"/>
      <c r="L17" s="39"/>
      <c r="M17" s="39"/>
    </row>
    <row r="18" spans="2:13" ht="30" customHeight="1">
      <c r="B18" s="38"/>
      <c r="C18" s="38"/>
      <c r="D18" s="38"/>
      <c r="E18" s="32"/>
      <c r="F18" s="32" t="s">
        <v>92</v>
      </c>
      <c r="G18" s="37">
        <f>G16*G17</f>
        <v>0</v>
      </c>
      <c r="H18" s="37">
        <f>H16*H17</f>
        <v>0</v>
      </c>
      <c r="I18" s="37">
        <f>I16*I17</f>
        <v>0</v>
      </c>
      <c r="J18" s="37">
        <f>J16*J17</f>
        <v>0</v>
      </c>
      <c r="K18" s="39"/>
      <c r="L18" s="39"/>
      <c r="M18" s="39"/>
    </row>
    <row r="19" spans="2:13" ht="15.75">
      <c r="B19" s="40"/>
      <c r="C19" s="40"/>
      <c r="D19" s="40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40"/>
      <c r="C20" s="40"/>
      <c r="D20" s="40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41" t="s">
        <v>93</v>
      </c>
      <c r="C21" s="41"/>
      <c r="D21" s="40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40"/>
      <c r="C22" s="40"/>
      <c r="D22" s="40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138" t="s">
        <v>77</v>
      </c>
      <c r="C23" s="138"/>
      <c r="D23" s="138"/>
      <c r="E23" s="29" t="s">
        <v>78</v>
      </c>
      <c r="F23" s="29" t="s">
        <v>79</v>
      </c>
      <c r="G23" s="29" t="s">
        <v>80</v>
      </c>
      <c r="H23" s="29" t="s">
        <v>81</v>
      </c>
      <c r="I23" s="29" t="s">
        <v>82</v>
      </c>
      <c r="J23" s="29" t="s">
        <v>83</v>
      </c>
      <c r="K23" s="29" t="s">
        <v>84</v>
      </c>
      <c r="L23" s="29" t="s">
        <v>85</v>
      </c>
      <c r="M23" s="29" t="s">
        <v>86</v>
      </c>
    </row>
    <row r="24" spans="2:13" ht="47.25">
      <c r="B24" s="30" t="s">
        <v>87</v>
      </c>
      <c r="C24" s="31" t="s">
        <v>88</v>
      </c>
      <c r="D24" s="31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30" customHeight="1">
      <c r="B25" s="42"/>
      <c r="C25" s="34"/>
      <c r="D25" s="34"/>
      <c r="E25" s="35"/>
      <c r="F25" s="36"/>
      <c r="G25" s="36"/>
      <c r="H25" s="36"/>
      <c r="I25" s="36"/>
      <c r="J25" s="36"/>
      <c r="K25" s="36"/>
      <c r="L25" s="37"/>
      <c r="M25" s="36"/>
    </row>
    <row r="26" spans="2:13" ht="30" customHeight="1">
      <c r="B26" s="38"/>
      <c r="C26" s="38"/>
      <c r="D26" s="38"/>
      <c r="E26" s="32"/>
      <c r="F26" s="32" t="s">
        <v>90</v>
      </c>
      <c r="G26" s="36">
        <f>SUM(G25:G25)</f>
        <v>0</v>
      </c>
      <c r="H26" s="36">
        <f>SUM(H25:H25)</f>
        <v>0</v>
      </c>
      <c r="I26" s="36">
        <f>SUM(I25:I25)</f>
        <v>0</v>
      </c>
      <c r="J26" s="36">
        <f>SUM(J25:J25)</f>
        <v>0</v>
      </c>
      <c r="K26" s="37">
        <v>0</v>
      </c>
      <c r="L26" s="37">
        <f>SUM(L25:L25)</f>
        <v>0</v>
      </c>
      <c r="M26" s="37">
        <f>SUM(M25:M25)</f>
        <v>0</v>
      </c>
    </row>
    <row r="27" spans="2:13" ht="30" customHeight="1">
      <c r="B27" s="38"/>
      <c r="C27" s="38"/>
      <c r="D27" s="38"/>
      <c r="E27" s="32"/>
      <c r="F27" s="32" t="s">
        <v>91</v>
      </c>
      <c r="G27" s="37">
        <v>0.45</v>
      </c>
      <c r="H27" s="37">
        <v>0.24</v>
      </c>
      <c r="I27" s="37">
        <v>0.2</v>
      </c>
      <c r="J27" s="37">
        <v>0.05</v>
      </c>
      <c r="K27" s="39"/>
      <c r="L27" s="39"/>
      <c r="M27" s="39"/>
    </row>
    <row r="28" spans="2:13" ht="30" customHeight="1">
      <c r="B28" s="38"/>
      <c r="C28" s="38"/>
      <c r="D28" s="38"/>
      <c r="E28" s="32"/>
      <c r="F28" s="32" t="s">
        <v>92</v>
      </c>
      <c r="G28" s="37">
        <f>G26*G27</f>
        <v>0</v>
      </c>
      <c r="H28" s="37">
        <f>H26*H27</f>
        <v>0</v>
      </c>
      <c r="I28" s="37">
        <f>I26*I27</f>
        <v>0</v>
      </c>
      <c r="J28" s="37">
        <f>J26*J27</f>
        <v>0</v>
      </c>
      <c r="K28" s="39"/>
      <c r="L28" s="39"/>
      <c r="M28" s="39"/>
    </row>
  </sheetData>
  <mergeCells count="4">
    <mergeCell ref="B6:D6"/>
    <mergeCell ref="B5:D5"/>
    <mergeCell ref="B12:D12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16"/>
  <sheetViews>
    <sheetView showGridLines="0" tabSelected="1" zoomScale="75" zoomScaleNormal="75" workbookViewId="0">
      <selection activeCell="O42" sqref="O42"/>
    </sheetView>
  </sheetViews>
  <sheetFormatPr defaultRowHeight="15"/>
  <cols>
    <col min="2" max="2" width="14.5703125" customWidth="1"/>
    <col min="3" max="3" width="12.140625" bestFit="1" customWidth="1"/>
    <col min="4" max="4" width="12.5703125" customWidth="1"/>
    <col min="5" max="5" width="23.42578125" bestFit="1" customWidth="1"/>
    <col min="6" max="6" width="31.28515625" customWidth="1"/>
    <col min="7" max="7" width="9.85546875" bestFit="1" customWidth="1"/>
    <col min="8" max="8" width="14" bestFit="1" customWidth="1"/>
    <col min="9" max="9" width="9.7109375" bestFit="1" customWidth="1"/>
    <col min="10" max="10" width="12.85546875" customWidth="1"/>
    <col min="11" max="11" width="14.85546875" customWidth="1"/>
    <col min="12" max="12" width="12.5703125" bestFit="1" customWidth="1"/>
    <col min="13" max="13" width="12" bestFit="1" customWidth="1"/>
  </cols>
  <sheetData>
    <row r="1" spans="1:13" ht="18" customHeight="1"/>
    <row r="2" spans="1:13" ht="18" customHeight="1"/>
    <row r="3" spans="1:13" ht="18" customHeight="1"/>
    <row r="4" spans="1:13" ht="18" customHeight="1"/>
    <row r="5" spans="1:13" ht="20.100000000000001" customHeight="1">
      <c r="B5" s="137" t="s">
        <v>76</v>
      </c>
      <c r="C5" s="137"/>
      <c r="D5" s="137"/>
    </row>
    <row r="6" spans="1:13" ht="18">
      <c r="B6" s="137"/>
      <c r="C6" s="137"/>
      <c r="D6" s="137"/>
    </row>
    <row r="7" spans="1:13" ht="26.25" customHeight="1">
      <c r="A7" s="14"/>
      <c r="B7" s="15" t="s">
        <v>0</v>
      </c>
      <c r="C7" s="15"/>
      <c r="D7" s="16" t="s">
        <v>13</v>
      </c>
      <c r="E7" s="17"/>
      <c r="F7" s="17"/>
      <c r="G7" s="20"/>
      <c r="H7" s="14"/>
      <c r="I7" s="14"/>
      <c r="J7" s="14"/>
      <c r="K7" s="20"/>
      <c r="L7" s="20"/>
      <c r="M7" s="20"/>
    </row>
    <row r="8" spans="1:13" ht="26.25" customHeight="1">
      <c r="A8" s="14"/>
      <c r="B8" s="15" t="s">
        <v>1</v>
      </c>
      <c r="C8" s="15"/>
      <c r="D8" s="21" t="s">
        <v>14</v>
      </c>
      <c r="E8" s="22"/>
      <c r="F8" s="17"/>
      <c r="G8" s="20"/>
      <c r="H8" s="14"/>
      <c r="I8" s="14"/>
      <c r="J8" s="14"/>
      <c r="K8" s="20"/>
      <c r="L8" s="20"/>
      <c r="M8" s="20"/>
    </row>
    <row r="9" spans="1:13" ht="15.75">
      <c r="A9" s="14"/>
      <c r="B9" s="15"/>
      <c r="C9" s="15"/>
      <c r="D9" s="23"/>
      <c r="E9" s="18"/>
      <c r="F9" s="18"/>
      <c r="G9" s="20"/>
      <c r="H9" s="14"/>
      <c r="I9" s="14"/>
      <c r="J9" s="14"/>
      <c r="K9" s="20"/>
      <c r="L9" s="20"/>
      <c r="M9" s="20"/>
    </row>
    <row r="10" spans="1:13" ht="15.75">
      <c r="A10" s="14"/>
      <c r="B10" s="11" t="s">
        <v>3</v>
      </c>
      <c r="C10" s="12"/>
      <c r="D10" s="23"/>
      <c r="E10" s="18"/>
      <c r="F10" s="18"/>
      <c r="G10" s="20"/>
      <c r="H10" s="14"/>
      <c r="I10" s="14"/>
      <c r="J10" s="14"/>
      <c r="K10" s="20"/>
      <c r="L10" s="20"/>
      <c r="M10" s="20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47.25">
      <c r="B12" s="138" t="s">
        <v>77</v>
      </c>
      <c r="C12" s="138"/>
      <c r="D12" s="138"/>
      <c r="E12" s="29" t="s">
        <v>78</v>
      </c>
      <c r="F12" s="29" t="s">
        <v>79</v>
      </c>
      <c r="G12" s="29" t="s">
        <v>80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86</v>
      </c>
    </row>
    <row r="13" spans="1:13" ht="31.5">
      <c r="B13" s="30" t="s">
        <v>87</v>
      </c>
      <c r="C13" s="31" t="s">
        <v>88</v>
      </c>
      <c r="D13" s="31" t="s">
        <v>89</v>
      </c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30.75">
      <c r="B14" s="33">
        <v>41730</v>
      </c>
      <c r="C14" s="34"/>
      <c r="D14" s="34"/>
      <c r="E14" s="35" t="s">
        <v>258</v>
      </c>
      <c r="F14" s="36" t="s">
        <v>138</v>
      </c>
      <c r="G14" s="36">
        <v>10</v>
      </c>
      <c r="H14" s="36"/>
      <c r="I14" s="36"/>
      <c r="J14" s="36"/>
      <c r="K14" s="36"/>
      <c r="L14" s="37"/>
      <c r="M14" s="36"/>
    </row>
    <row r="15" spans="1:13" ht="90.75">
      <c r="B15" s="33">
        <v>41731</v>
      </c>
      <c r="C15" s="34"/>
      <c r="D15" s="34"/>
      <c r="E15" s="35" t="s">
        <v>259</v>
      </c>
      <c r="F15" s="35" t="s">
        <v>260</v>
      </c>
      <c r="G15" s="36">
        <v>24</v>
      </c>
      <c r="H15" s="36"/>
      <c r="I15" s="36"/>
      <c r="J15" s="36"/>
      <c r="K15" s="36"/>
      <c r="L15" s="37"/>
      <c r="M15" s="36"/>
    </row>
    <row r="16" spans="1:13" ht="30" customHeight="1">
      <c r="B16" s="33">
        <v>41737</v>
      </c>
      <c r="C16" s="34"/>
      <c r="D16" s="34"/>
      <c r="E16" s="35" t="s">
        <v>106</v>
      </c>
      <c r="F16" s="36" t="s">
        <v>261</v>
      </c>
      <c r="G16" s="36">
        <v>17</v>
      </c>
      <c r="H16" s="36"/>
      <c r="I16" s="36"/>
      <c r="J16" s="36"/>
      <c r="K16" s="36"/>
      <c r="L16" s="37"/>
      <c r="M16" s="36"/>
    </row>
    <row r="17" spans="2:13" ht="30" customHeight="1">
      <c r="B17" s="33">
        <v>41744</v>
      </c>
      <c r="C17" s="34"/>
      <c r="D17" s="34"/>
      <c r="E17" s="35" t="s">
        <v>262</v>
      </c>
      <c r="F17" s="36" t="s">
        <v>263</v>
      </c>
      <c r="G17" s="36">
        <v>17</v>
      </c>
      <c r="H17" s="36"/>
      <c r="I17" s="36"/>
      <c r="J17" s="36"/>
      <c r="K17" s="36"/>
      <c r="L17" s="37"/>
      <c r="M17" s="36"/>
    </row>
    <row r="18" spans="2:13" ht="45.75">
      <c r="B18" s="33">
        <v>41751</v>
      </c>
      <c r="C18" s="34"/>
      <c r="D18" s="34"/>
      <c r="E18" s="35" t="s">
        <v>264</v>
      </c>
      <c r="F18" s="35" t="s">
        <v>202</v>
      </c>
      <c r="G18" s="36">
        <v>10</v>
      </c>
      <c r="H18" s="36"/>
      <c r="I18" s="36"/>
      <c r="J18" s="36"/>
      <c r="K18" s="36"/>
      <c r="L18" s="37"/>
      <c r="M18" s="36"/>
    </row>
    <row r="19" spans="2:13" ht="30.75">
      <c r="B19" s="33">
        <v>41754</v>
      </c>
      <c r="C19" s="34"/>
      <c r="D19" s="34"/>
      <c r="E19" s="35" t="s">
        <v>265</v>
      </c>
      <c r="F19" s="36" t="s">
        <v>202</v>
      </c>
      <c r="G19" s="36">
        <v>10</v>
      </c>
      <c r="H19" s="36"/>
      <c r="I19" s="36"/>
      <c r="J19" s="36"/>
      <c r="K19" s="36"/>
      <c r="L19" s="37"/>
      <c r="M19" s="36"/>
    </row>
    <row r="20" spans="2:13" ht="30.75">
      <c r="B20" s="33">
        <v>41757</v>
      </c>
      <c r="C20" s="34"/>
      <c r="D20" s="34"/>
      <c r="E20" s="35" t="s">
        <v>266</v>
      </c>
      <c r="F20" s="35" t="s">
        <v>267</v>
      </c>
      <c r="G20" s="36">
        <v>18</v>
      </c>
      <c r="H20" s="36"/>
      <c r="I20" s="36"/>
      <c r="J20" s="36"/>
      <c r="K20" s="36"/>
      <c r="L20" s="37"/>
      <c r="M20" s="36"/>
    </row>
    <row r="21" spans="2:13" ht="60.75">
      <c r="B21" s="33">
        <v>41758</v>
      </c>
      <c r="C21" s="34"/>
      <c r="D21" s="34"/>
      <c r="E21" s="35" t="s">
        <v>268</v>
      </c>
      <c r="F21" s="35" t="s">
        <v>269</v>
      </c>
      <c r="G21" s="36">
        <v>15</v>
      </c>
      <c r="H21" s="36"/>
      <c r="I21" s="36"/>
      <c r="J21" s="36"/>
      <c r="K21" s="36"/>
      <c r="L21" s="37"/>
      <c r="M21" s="36"/>
    </row>
    <row r="22" spans="2:13" ht="60.75">
      <c r="B22" s="33">
        <v>41759</v>
      </c>
      <c r="C22" s="34"/>
      <c r="D22" s="34"/>
      <c r="E22" s="35" t="s">
        <v>270</v>
      </c>
      <c r="F22" s="35" t="s">
        <v>271</v>
      </c>
      <c r="G22" s="36">
        <v>16</v>
      </c>
      <c r="H22" s="36"/>
      <c r="I22" s="36"/>
      <c r="J22" s="36"/>
      <c r="K22" s="36"/>
      <c r="L22" s="37"/>
      <c r="M22" s="36"/>
    </row>
    <row r="23" spans="2:13" ht="30" customHeight="1">
      <c r="B23" s="33">
        <v>41760</v>
      </c>
      <c r="C23" s="34"/>
      <c r="D23" s="34"/>
      <c r="E23" s="35" t="s">
        <v>162</v>
      </c>
      <c r="F23" s="35" t="s">
        <v>138</v>
      </c>
      <c r="G23" s="36">
        <v>10</v>
      </c>
      <c r="H23" s="36"/>
      <c r="I23" s="36"/>
      <c r="J23" s="36"/>
      <c r="K23" s="36"/>
      <c r="L23" s="37"/>
      <c r="M23" s="36"/>
    </row>
    <row r="24" spans="2:13" ht="30.75">
      <c r="B24" s="33">
        <v>41761</v>
      </c>
      <c r="C24" s="34"/>
      <c r="D24" s="34"/>
      <c r="E24" s="35" t="s">
        <v>272</v>
      </c>
      <c r="F24" s="35" t="s">
        <v>138</v>
      </c>
      <c r="G24" s="36">
        <v>10</v>
      </c>
      <c r="H24" s="36"/>
      <c r="I24" s="36"/>
      <c r="J24" s="36"/>
      <c r="K24" s="36"/>
      <c r="L24" s="37"/>
      <c r="M24" s="36"/>
    </row>
    <row r="25" spans="2:13" ht="45.75">
      <c r="B25" s="33">
        <v>41765</v>
      </c>
      <c r="C25" s="34"/>
      <c r="D25" s="34"/>
      <c r="E25" s="35" t="s">
        <v>273</v>
      </c>
      <c r="F25" s="35" t="s">
        <v>138</v>
      </c>
      <c r="G25" s="36">
        <v>10</v>
      </c>
      <c r="H25" s="36"/>
      <c r="I25" s="36"/>
      <c r="J25" s="36"/>
      <c r="K25" s="36"/>
      <c r="L25" s="37"/>
      <c r="M25" s="36"/>
    </row>
    <row r="26" spans="2:13" ht="45.75">
      <c r="B26" s="33">
        <v>41766</v>
      </c>
      <c r="C26" s="34"/>
      <c r="D26" s="34"/>
      <c r="E26" s="35" t="s">
        <v>274</v>
      </c>
      <c r="F26" s="35" t="s">
        <v>275</v>
      </c>
      <c r="G26" s="36">
        <v>16</v>
      </c>
      <c r="H26" s="36"/>
      <c r="I26" s="36"/>
      <c r="J26" s="36"/>
      <c r="K26" s="36"/>
      <c r="L26" s="37"/>
      <c r="M26" s="36"/>
    </row>
    <row r="27" spans="2:13" ht="30" customHeight="1">
      <c r="B27" s="33">
        <v>41768</v>
      </c>
      <c r="C27" s="34"/>
      <c r="D27" s="34"/>
      <c r="E27" s="35" t="s">
        <v>276</v>
      </c>
      <c r="F27" s="35" t="s">
        <v>202</v>
      </c>
      <c r="G27" s="36">
        <v>10</v>
      </c>
      <c r="H27" s="36"/>
      <c r="I27" s="36"/>
      <c r="J27" s="36"/>
      <c r="K27" s="36"/>
      <c r="L27" s="37"/>
      <c r="M27" s="36"/>
    </row>
    <row r="28" spans="2:13" ht="45.75">
      <c r="B28" s="33">
        <v>41771</v>
      </c>
      <c r="C28" s="34"/>
      <c r="D28" s="34"/>
      <c r="E28" s="35" t="s">
        <v>277</v>
      </c>
      <c r="F28" s="35" t="s">
        <v>278</v>
      </c>
      <c r="G28" s="36">
        <v>20</v>
      </c>
      <c r="H28" s="36"/>
      <c r="I28" s="36"/>
      <c r="J28" s="36"/>
      <c r="K28" s="36"/>
      <c r="L28" s="37"/>
      <c r="M28" s="36"/>
    </row>
    <row r="29" spans="2:13" ht="30.75">
      <c r="B29" s="33">
        <v>41772</v>
      </c>
      <c r="C29" s="34"/>
      <c r="D29" s="34"/>
      <c r="E29" s="35" t="s">
        <v>279</v>
      </c>
      <c r="F29" s="35" t="s">
        <v>280</v>
      </c>
      <c r="G29" s="36">
        <v>30</v>
      </c>
      <c r="H29" s="36"/>
      <c r="I29" s="36"/>
      <c r="J29" s="36"/>
      <c r="K29" s="36"/>
      <c r="L29" s="37"/>
      <c r="M29" s="36"/>
    </row>
    <row r="30" spans="2:13" ht="30.75">
      <c r="B30" s="33">
        <v>41785</v>
      </c>
      <c r="C30" s="34"/>
      <c r="D30" s="34"/>
      <c r="E30" s="35" t="s">
        <v>266</v>
      </c>
      <c r="F30" s="35" t="s">
        <v>267</v>
      </c>
      <c r="G30" s="36">
        <v>18</v>
      </c>
      <c r="H30" s="36"/>
      <c r="I30" s="36"/>
      <c r="J30" s="36"/>
      <c r="K30" s="36"/>
      <c r="L30" s="37"/>
      <c r="M30" s="36"/>
    </row>
    <row r="31" spans="2:13" ht="75.75">
      <c r="B31" s="33">
        <v>41787</v>
      </c>
      <c r="C31" s="34"/>
      <c r="D31" s="34"/>
      <c r="E31" s="35" t="s">
        <v>281</v>
      </c>
      <c r="F31" s="35" t="s">
        <v>282</v>
      </c>
      <c r="G31" s="36">
        <v>16</v>
      </c>
      <c r="H31" s="36"/>
      <c r="I31" s="36"/>
      <c r="J31" s="36"/>
      <c r="K31" s="36"/>
      <c r="L31" s="37"/>
      <c r="M31" s="36"/>
    </row>
    <row r="32" spans="2:13" ht="30" customHeight="1">
      <c r="B32" s="33">
        <v>41788</v>
      </c>
      <c r="C32" s="34"/>
      <c r="D32" s="34"/>
      <c r="E32" s="35" t="s">
        <v>162</v>
      </c>
      <c r="F32" s="35" t="s">
        <v>138</v>
      </c>
      <c r="G32" s="36">
        <v>10</v>
      </c>
      <c r="H32" s="36"/>
      <c r="I32" s="36"/>
      <c r="J32" s="36"/>
      <c r="K32" s="36"/>
      <c r="L32" s="37"/>
      <c r="M32" s="36"/>
    </row>
    <row r="33" spans="2:13" ht="30.75">
      <c r="B33" s="33">
        <v>41789</v>
      </c>
      <c r="C33" s="34"/>
      <c r="D33" s="34"/>
      <c r="E33" s="35" t="s">
        <v>265</v>
      </c>
      <c r="F33" s="35" t="s">
        <v>202</v>
      </c>
      <c r="G33" s="36">
        <v>10</v>
      </c>
      <c r="H33" s="36"/>
      <c r="I33" s="36"/>
      <c r="J33" s="36"/>
      <c r="K33" s="36"/>
      <c r="L33" s="37"/>
      <c r="M33" s="36"/>
    </row>
    <row r="34" spans="2:13" ht="30.75">
      <c r="B34" s="33">
        <v>41792</v>
      </c>
      <c r="C34" s="34"/>
      <c r="D34" s="34"/>
      <c r="E34" s="35" t="s">
        <v>111</v>
      </c>
      <c r="F34" s="35" t="s">
        <v>283</v>
      </c>
      <c r="G34" s="36">
        <v>18</v>
      </c>
      <c r="H34" s="36"/>
      <c r="I34" s="36"/>
      <c r="J34" s="36"/>
      <c r="K34" s="36"/>
      <c r="L34" s="37"/>
      <c r="M34" s="36"/>
    </row>
    <row r="35" spans="2:13" ht="60.75">
      <c r="B35" s="33">
        <v>41794</v>
      </c>
      <c r="C35" s="34"/>
      <c r="D35" s="34"/>
      <c r="E35" s="35" t="s">
        <v>284</v>
      </c>
      <c r="F35" s="35" t="s">
        <v>271</v>
      </c>
      <c r="G35" s="36">
        <v>16</v>
      </c>
      <c r="H35" s="36"/>
      <c r="I35" s="36"/>
      <c r="J35" s="36"/>
      <c r="K35" s="36"/>
      <c r="L35" s="37"/>
      <c r="M35" s="36"/>
    </row>
    <row r="36" spans="2:13" ht="105.75">
      <c r="B36" s="33">
        <v>41799</v>
      </c>
      <c r="C36" s="34"/>
      <c r="D36" s="34"/>
      <c r="E36" s="35" t="s">
        <v>285</v>
      </c>
      <c r="F36" s="35" t="s">
        <v>286</v>
      </c>
      <c r="G36" s="36">
        <v>20</v>
      </c>
      <c r="H36" s="36"/>
      <c r="I36" s="36"/>
      <c r="J36" s="36"/>
      <c r="K36" s="36"/>
      <c r="L36" s="37"/>
      <c r="M36" s="36"/>
    </row>
    <row r="37" spans="2:13" ht="60.75">
      <c r="B37" s="33">
        <v>41803</v>
      </c>
      <c r="C37" s="34"/>
      <c r="D37" s="34"/>
      <c r="E37" s="35" t="s">
        <v>287</v>
      </c>
      <c r="F37" s="35" t="s">
        <v>202</v>
      </c>
      <c r="G37" s="36">
        <v>10</v>
      </c>
      <c r="H37" s="36"/>
      <c r="I37" s="36"/>
      <c r="J37" s="36"/>
      <c r="K37" s="36"/>
      <c r="L37" s="37"/>
      <c r="M37" s="36"/>
    </row>
    <row r="38" spans="2:13" ht="30.75">
      <c r="B38" s="33">
        <v>41806</v>
      </c>
      <c r="C38" s="34"/>
      <c r="D38" s="34"/>
      <c r="E38" s="35" t="s">
        <v>288</v>
      </c>
      <c r="F38" s="35" t="s">
        <v>138</v>
      </c>
      <c r="G38" s="36">
        <v>10</v>
      </c>
      <c r="H38" s="36"/>
      <c r="I38" s="36"/>
      <c r="J38" s="36"/>
      <c r="K38" s="36"/>
      <c r="L38" s="37"/>
      <c r="M38" s="36"/>
    </row>
    <row r="39" spans="2:13" ht="45.75">
      <c r="B39" s="33">
        <v>41807</v>
      </c>
      <c r="C39" s="34"/>
      <c r="D39" s="34"/>
      <c r="E39" s="35" t="s">
        <v>289</v>
      </c>
      <c r="F39" s="35" t="s">
        <v>138</v>
      </c>
      <c r="G39" s="36">
        <v>10</v>
      </c>
      <c r="H39" s="36"/>
      <c r="I39" s="36"/>
      <c r="J39" s="36"/>
      <c r="K39" s="36"/>
      <c r="L39" s="37"/>
      <c r="M39" s="36"/>
    </row>
    <row r="40" spans="2:13" ht="120.75">
      <c r="B40" s="33">
        <v>41808</v>
      </c>
      <c r="C40" s="34"/>
      <c r="D40" s="34"/>
      <c r="E40" s="35" t="s">
        <v>290</v>
      </c>
      <c r="F40" s="35" t="s">
        <v>291</v>
      </c>
      <c r="G40" s="36">
        <v>16</v>
      </c>
      <c r="H40" s="36"/>
      <c r="I40" s="36"/>
      <c r="J40" s="36"/>
      <c r="K40" s="36"/>
      <c r="L40" s="37"/>
      <c r="M40" s="36"/>
    </row>
    <row r="41" spans="2:13" ht="30.75">
      <c r="B41" s="33">
        <v>41809</v>
      </c>
      <c r="C41" s="34"/>
      <c r="D41" s="34"/>
      <c r="E41" s="35" t="s">
        <v>292</v>
      </c>
      <c r="F41" s="35" t="s">
        <v>202</v>
      </c>
      <c r="G41" s="36">
        <v>6</v>
      </c>
      <c r="H41" s="36"/>
      <c r="I41" s="36"/>
      <c r="J41" s="36"/>
      <c r="K41" s="36"/>
      <c r="L41" s="37"/>
      <c r="M41" s="36"/>
    </row>
    <row r="42" spans="2:13" ht="30" customHeight="1">
      <c r="B42" s="33">
        <v>41813</v>
      </c>
      <c r="C42" s="34"/>
      <c r="D42" s="34"/>
      <c r="E42" s="35" t="s">
        <v>214</v>
      </c>
      <c r="F42" s="35" t="s">
        <v>138</v>
      </c>
      <c r="G42" s="36">
        <v>10</v>
      </c>
      <c r="H42" s="36"/>
      <c r="I42" s="36"/>
      <c r="J42" s="36"/>
      <c r="K42" s="36"/>
      <c r="L42" s="37"/>
      <c r="M42" s="36"/>
    </row>
    <row r="43" spans="2:13" ht="60.75">
      <c r="B43" s="33">
        <v>41814</v>
      </c>
      <c r="C43" s="34"/>
      <c r="D43" s="34"/>
      <c r="E43" s="35" t="s">
        <v>268</v>
      </c>
      <c r="F43" s="35" t="s">
        <v>269</v>
      </c>
      <c r="G43" s="36">
        <v>16</v>
      </c>
      <c r="H43" s="36"/>
      <c r="I43" s="36"/>
      <c r="J43" s="36"/>
      <c r="K43" s="36"/>
      <c r="L43" s="37"/>
      <c r="M43" s="36"/>
    </row>
    <row r="44" spans="2:13" ht="30.75">
      <c r="B44" s="33">
        <v>41815</v>
      </c>
      <c r="C44" s="34"/>
      <c r="D44" s="34"/>
      <c r="E44" s="35" t="s">
        <v>293</v>
      </c>
      <c r="F44" s="53" t="s">
        <v>294</v>
      </c>
      <c r="G44" s="36">
        <v>16</v>
      </c>
      <c r="H44" s="36"/>
      <c r="I44" s="36"/>
      <c r="J44" s="36"/>
      <c r="K44" s="36"/>
      <c r="L44" s="37"/>
      <c r="M44" s="36"/>
    </row>
    <row r="45" spans="2:13" ht="30" customHeight="1">
      <c r="B45" s="33">
        <v>41816</v>
      </c>
      <c r="C45" s="34"/>
      <c r="D45" s="34"/>
      <c r="E45" s="35" t="s">
        <v>162</v>
      </c>
      <c r="F45" s="35" t="s">
        <v>138</v>
      </c>
      <c r="G45" s="36">
        <v>10</v>
      </c>
      <c r="H45" s="36"/>
      <c r="I45" s="36"/>
      <c r="J45" s="36"/>
      <c r="K45" s="36"/>
      <c r="L45" s="37"/>
      <c r="M45" s="36"/>
    </row>
    <row r="46" spans="2:13" ht="30" customHeight="1">
      <c r="B46" s="33">
        <v>41820</v>
      </c>
      <c r="C46" s="34"/>
      <c r="D46" s="34"/>
      <c r="E46" s="35" t="s">
        <v>106</v>
      </c>
      <c r="F46" s="35" t="s">
        <v>295</v>
      </c>
      <c r="G46" s="36">
        <v>17</v>
      </c>
      <c r="H46" s="36"/>
      <c r="I46" s="36"/>
      <c r="J46" s="36"/>
      <c r="K46" s="36"/>
      <c r="L46" s="37"/>
      <c r="M46" s="36"/>
    </row>
    <row r="47" spans="2:13" ht="30.75">
      <c r="B47" s="33">
        <v>41827</v>
      </c>
      <c r="C47" s="34"/>
      <c r="D47" s="34"/>
      <c r="E47" s="35" t="s">
        <v>296</v>
      </c>
      <c r="F47" s="35" t="s">
        <v>261</v>
      </c>
      <c r="G47" s="36">
        <v>16</v>
      </c>
      <c r="H47" s="36"/>
      <c r="I47" s="36"/>
      <c r="J47" s="36"/>
      <c r="K47" s="36"/>
      <c r="L47" s="37"/>
      <c r="M47" s="36"/>
    </row>
    <row r="48" spans="2:13" ht="75.75">
      <c r="B48" s="33">
        <v>41828</v>
      </c>
      <c r="C48" s="34"/>
      <c r="D48" s="34"/>
      <c r="E48" s="35" t="s">
        <v>297</v>
      </c>
      <c r="F48" s="35" t="s">
        <v>298</v>
      </c>
      <c r="G48" s="36">
        <v>17</v>
      </c>
      <c r="H48" s="36"/>
      <c r="I48" s="36"/>
      <c r="J48" s="36"/>
      <c r="K48" s="36"/>
      <c r="L48" s="37"/>
      <c r="M48" s="36"/>
    </row>
    <row r="49" spans="2:13" ht="30" customHeight="1">
      <c r="B49" s="33">
        <v>41831</v>
      </c>
      <c r="C49" s="34"/>
      <c r="D49" s="34"/>
      <c r="E49" s="35" t="s">
        <v>299</v>
      </c>
      <c r="F49" s="35" t="s">
        <v>138</v>
      </c>
      <c r="G49" s="36">
        <v>10</v>
      </c>
      <c r="H49" s="36"/>
      <c r="I49" s="36"/>
      <c r="J49" s="36"/>
      <c r="K49" s="36"/>
      <c r="L49" s="37"/>
      <c r="M49" s="36"/>
    </row>
    <row r="50" spans="2:13" ht="30" customHeight="1">
      <c r="B50" s="33">
        <v>41848</v>
      </c>
      <c r="C50" s="34"/>
      <c r="D50" s="34"/>
      <c r="E50" s="35" t="s">
        <v>141</v>
      </c>
      <c r="F50" s="35" t="s">
        <v>138</v>
      </c>
      <c r="G50" s="36">
        <v>10</v>
      </c>
      <c r="H50" s="36"/>
      <c r="I50" s="36"/>
      <c r="J50" s="36"/>
      <c r="K50" s="36"/>
      <c r="L50" s="37"/>
      <c r="M50" s="36"/>
    </row>
    <row r="51" spans="2:13" ht="30.75">
      <c r="B51" s="33">
        <v>41852</v>
      </c>
      <c r="C51" s="34"/>
      <c r="D51" s="34"/>
      <c r="E51" s="35" t="s">
        <v>300</v>
      </c>
      <c r="F51" s="35" t="s">
        <v>138</v>
      </c>
      <c r="G51" s="36">
        <v>10</v>
      </c>
      <c r="H51" s="36"/>
      <c r="I51" s="36"/>
      <c r="J51" s="36"/>
      <c r="K51" s="36"/>
      <c r="L51" s="37"/>
      <c r="M51" s="36"/>
    </row>
    <row r="52" spans="2:13" ht="30" customHeight="1">
      <c r="B52" s="33">
        <v>41855</v>
      </c>
      <c r="C52" s="34"/>
      <c r="D52" s="34"/>
      <c r="E52" s="35" t="s">
        <v>301</v>
      </c>
      <c r="F52" s="36" t="s">
        <v>138</v>
      </c>
      <c r="G52" s="36">
        <v>10</v>
      </c>
      <c r="H52" s="36"/>
      <c r="I52" s="36"/>
      <c r="J52" s="36"/>
      <c r="K52" s="36"/>
      <c r="L52" s="37"/>
      <c r="M52" s="36"/>
    </row>
    <row r="53" spans="2:13" ht="30.75">
      <c r="B53" s="33">
        <v>41862</v>
      </c>
      <c r="C53" s="34"/>
      <c r="D53" s="34"/>
      <c r="E53" s="35" t="s">
        <v>302</v>
      </c>
      <c r="F53" s="36" t="s">
        <v>202</v>
      </c>
      <c r="G53" s="36">
        <v>10</v>
      </c>
      <c r="H53" s="36"/>
      <c r="I53" s="36"/>
      <c r="J53" s="36"/>
      <c r="K53" s="36"/>
      <c r="L53" s="37"/>
      <c r="M53" s="36"/>
    </row>
    <row r="54" spans="2:13" ht="45.75">
      <c r="B54" s="33">
        <v>41863</v>
      </c>
      <c r="C54" s="34"/>
      <c r="D54" s="34"/>
      <c r="E54" s="35" t="s">
        <v>303</v>
      </c>
      <c r="F54" s="35" t="s">
        <v>275</v>
      </c>
      <c r="G54" s="36">
        <v>16</v>
      </c>
      <c r="H54" s="36"/>
      <c r="I54" s="36"/>
      <c r="J54" s="36"/>
      <c r="K54" s="36"/>
      <c r="L54" s="37"/>
      <c r="M54" s="36"/>
    </row>
    <row r="55" spans="2:13" ht="30.75">
      <c r="B55" s="33">
        <v>41866</v>
      </c>
      <c r="C55" s="34"/>
      <c r="D55" s="34"/>
      <c r="E55" s="35" t="s">
        <v>98</v>
      </c>
      <c r="F55" s="36" t="s">
        <v>304</v>
      </c>
      <c r="G55" s="36">
        <v>16</v>
      </c>
      <c r="H55" s="36"/>
      <c r="I55" s="36"/>
      <c r="J55" s="36"/>
      <c r="K55" s="36"/>
      <c r="L55" s="37"/>
      <c r="M55" s="36"/>
    </row>
    <row r="56" spans="2:13" ht="30" customHeight="1">
      <c r="B56" s="33">
        <v>41870</v>
      </c>
      <c r="C56" s="34"/>
      <c r="D56" s="34"/>
      <c r="E56" s="35" t="s">
        <v>305</v>
      </c>
      <c r="F56" s="36" t="s">
        <v>138</v>
      </c>
      <c r="G56" s="36">
        <v>10</v>
      </c>
      <c r="H56" s="36"/>
      <c r="I56" s="36"/>
      <c r="J56" s="36"/>
      <c r="K56" s="36"/>
      <c r="L56" s="37"/>
      <c r="M56" s="36"/>
    </row>
    <row r="57" spans="2:13" ht="30" customHeight="1">
      <c r="B57" s="33">
        <v>41872</v>
      </c>
      <c r="C57" s="34"/>
      <c r="D57" s="34"/>
      <c r="E57" s="35" t="s">
        <v>162</v>
      </c>
      <c r="F57" s="36" t="s">
        <v>138</v>
      </c>
      <c r="G57" s="36">
        <v>10</v>
      </c>
      <c r="H57" s="36"/>
      <c r="I57" s="36"/>
      <c r="J57" s="36"/>
      <c r="K57" s="36"/>
      <c r="L57" s="37"/>
      <c r="M57" s="36"/>
    </row>
    <row r="58" spans="2:13" ht="30" customHeight="1">
      <c r="B58" s="33">
        <v>41873</v>
      </c>
      <c r="C58" s="34"/>
      <c r="D58" s="34"/>
      <c r="E58" s="35" t="s">
        <v>276</v>
      </c>
      <c r="F58" s="36" t="s">
        <v>202</v>
      </c>
      <c r="G58" s="36">
        <v>10</v>
      </c>
      <c r="H58" s="36"/>
      <c r="I58" s="36"/>
      <c r="J58" s="36"/>
      <c r="K58" s="36"/>
      <c r="L58" s="37"/>
      <c r="M58" s="36"/>
    </row>
    <row r="59" spans="2:13" ht="30" customHeight="1">
      <c r="B59" s="33">
        <v>41876</v>
      </c>
      <c r="C59" s="34"/>
      <c r="D59" s="34"/>
      <c r="E59" s="35" t="s">
        <v>306</v>
      </c>
      <c r="F59" s="36" t="s">
        <v>202</v>
      </c>
      <c r="G59" s="36">
        <v>10</v>
      </c>
      <c r="H59" s="36"/>
      <c r="I59" s="36"/>
      <c r="J59" s="36"/>
      <c r="K59" s="36"/>
      <c r="L59" s="37"/>
      <c r="M59" s="36"/>
    </row>
    <row r="60" spans="2:13" ht="90.75">
      <c r="B60" s="33">
        <v>41878</v>
      </c>
      <c r="C60" s="34"/>
      <c r="D60" s="34"/>
      <c r="E60" s="35" t="s">
        <v>307</v>
      </c>
      <c r="F60" s="35" t="s">
        <v>308</v>
      </c>
      <c r="G60" s="36">
        <v>16</v>
      </c>
      <c r="H60" s="36"/>
      <c r="I60" s="36"/>
      <c r="J60" s="36"/>
      <c r="K60" s="36"/>
      <c r="L60" s="37"/>
      <c r="M60" s="36"/>
    </row>
    <row r="61" spans="2:13" ht="45.75">
      <c r="B61" s="33">
        <v>41883</v>
      </c>
      <c r="C61" s="34"/>
      <c r="D61" s="34"/>
      <c r="E61" s="35" t="s">
        <v>277</v>
      </c>
      <c r="F61" s="35" t="s">
        <v>309</v>
      </c>
      <c r="G61" s="36">
        <v>19</v>
      </c>
      <c r="H61" s="36"/>
      <c r="I61" s="36"/>
      <c r="J61" s="36"/>
      <c r="K61" s="36"/>
      <c r="L61" s="37"/>
      <c r="M61" s="36"/>
    </row>
    <row r="62" spans="2:13" ht="60.75">
      <c r="B62" s="33">
        <v>41885</v>
      </c>
      <c r="C62" s="34"/>
      <c r="D62" s="34"/>
      <c r="E62" s="35" t="s">
        <v>310</v>
      </c>
      <c r="F62" s="35" t="s">
        <v>275</v>
      </c>
      <c r="G62" s="36">
        <v>16</v>
      </c>
      <c r="H62" s="36"/>
      <c r="I62" s="36"/>
      <c r="J62" s="36"/>
      <c r="K62" s="36"/>
      <c r="L62" s="37"/>
      <c r="M62" s="36"/>
    </row>
    <row r="63" spans="2:13" ht="30" customHeight="1">
      <c r="B63" s="33">
        <v>41891</v>
      </c>
      <c r="C63" s="34"/>
      <c r="D63" s="34"/>
      <c r="E63" s="35" t="s">
        <v>311</v>
      </c>
      <c r="F63" s="35" t="s">
        <v>138</v>
      </c>
      <c r="G63" s="36">
        <v>10</v>
      </c>
      <c r="H63" s="36"/>
      <c r="I63" s="36"/>
      <c r="J63" s="36"/>
      <c r="K63" s="36"/>
      <c r="L63" s="37"/>
      <c r="M63" s="36"/>
    </row>
    <row r="64" spans="2:13" ht="30" customHeight="1">
      <c r="B64" s="33">
        <v>41887</v>
      </c>
      <c r="C64" s="34"/>
      <c r="D64" s="34"/>
      <c r="E64" s="35" t="s">
        <v>312</v>
      </c>
      <c r="F64" s="35" t="s">
        <v>313</v>
      </c>
      <c r="G64" s="36">
        <v>10</v>
      </c>
      <c r="H64" s="36"/>
      <c r="I64" s="36"/>
      <c r="J64" s="36"/>
      <c r="K64" s="36"/>
      <c r="L64" s="37"/>
      <c r="M64" s="36"/>
    </row>
    <row r="65" spans="2:13" ht="45.75">
      <c r="B65" s="33">
        <v>41890</v>
      </c>
      <c r="C65" s="34"/>
      <c r="D65" s="34"/>
      <c r="E65" s="35" t="s">
        <v>314</v>
      </c>
      <c r="F65" s="35" t="s">
        <v>278</v>
      </c>
      <c r="G65" s="36">
        <v>20</v>
      </c>
      <c r="H65" s="36"/>
      <c r="I65" s="36"/>
      <c r="J65" s="36"/>
      <c r="K65" s="36"/>
      <c r="L65" s="37"/>
      <c r="M65" s="36"/>
    </row>
    <row r="66" spans="2:13" ht="30.75">
      <c r="B66" s="33">
        <v>41893</v>
      </c>
      <c r="C66" s="34"/>
      <c r="D66" s="34"/>
      <c r="E66" s="35" t="s">
        <v>292</v>
      </c>
      <c r="F66" s="35" t="s">
        <v>315</v>
      </c>
      <c r="G66" s="36">
        <v>10</v>
      </c>
      <c r="H66" s="36"/>
      <c r="I66" s="36"/>
      <c r="J66" s="36"/>
      <c r="K66" s="36"/>
      <c r="L66" s="37"/>
      <c r="M66" s="36"/>
    </row>
    <row r="67" spans="2:13" ht="30" customHeight="1">
      <c r="B67" s="33">
        <v>41897</v>
      </c>
      <c r="C67" s="34"/>
      <c r="D67" s="34"/>
      <c r="E67" s="35" t="s">
        <v>316</v>
      </c>
      <c r="F67" s="35" t="s">
        <v>202</v>
      </c>
      <c r="G67" s="36">
        <v>10</v>
      </c>
      <c r="H67" s="36"/>
      <c r="I67" s="36"/>
      <c r="J67" s="36"/>
      <c r="K67" s="36"/>
      <c r="L67" s="37"/>
      <c r="M67" s="36"/>
    </row>
    <row r="68" spans="2:13" ht="30.75">
      <c r="B68" s="33">
        <v>41899</v>
      </c>
      <c r="C68" s="34"/>
      <c r="D68" s="34"/>
      <c r="E68" s="35" t="s">
        <v>317</v>
      </c>
      <c r="F68" s="35" t="s">
        <v>275</v>
      </c>
      <c r="G68" s="36">
        <v>16</v>
      </c>
      <c r="H68" s="36"/>
      <c r="I68" s="36"/>
      <c r="J68" s="36"/>
      <c r="K68" s="36"/>
      <c r="L68" s="37"/>
      <c r="M68" s="36"/>
    </row>
    <row r="69" spans="2:13" ht="45.75">
      <c r="B69" s="33">
        <v>41904</v>
      </c>
      <c r="C69" s="34"/>
      <c r="D69" s="34"/>
      <c r="E69" s="35" t="s">
        <v>318</v>
      </c>
      <c r="F69" s="35" t="s">
        <v>315</v>
      </c>
      <c r="G69" s="36">
        <v>10</v>
      </c>
      <c r="H69" s="36"/>
      <c r="I69" s="36"/>
      <c r="J69" s="36"/>
      <c r="K69" s="36"/>
      <c r="L69" s="37"/>
      <c r="M69" s="36"/>
    </row>
    <row r="70" spans="2:13" ht="45.75">
      <c r="B70" s="33">
        <v>41905</v>
      </c>
      <c r="C70" s="34"/>
      <c r="D70" s="34"/>
      <c r="E70" s="35" t="s">
        <v>273</v>
      </c>
      <c r="F70" s="35" t="s">
        <v>138</v>
      </c>
      <c r="G70" s="36">
        <v>10</v>
      </c>
      <c r="H70" s="36"/>
      <c r="I70" s="36"/>
      <c r="J70" s="36"/>
      <c r="K70" s="36"/>
      <c r="L70" s="37"/>
      <c r="M70" s="36"/>
    </row>
    <row r="71" spans="2:13" ht="30.75">
      <c r="B71" s="33">
        <v>41906</v>
      </c>
      <c r="C71" s="34"/>
      <c r="D71" s="34"/>
      <c r="E71" s="35" t="s">
        <v>319</v>
      </c>
      <c r="F71" s="36" t="s">
        <v>138</v>
      </c>
      <c r="G71" s="36">
        <v>10</v>
      </c>
      <c r="H71" s="36"/>
      <c r="I71" s="36"/>
      <c r="J71" s="36"/>
      <c r="K71" s="36"/>
      <c r="L71" s="37"/>
      <c r="M71" s="36"/>
    </row>
    <row r="72" spans="2:13" ht="30" customHeight="1">
      <c r="B72" s="33">
        <v>41907</v>
      </c>
      <c r="C72" s="34"/>
      <c r="D72" s="34"/>
      <c r="E72" s="35" t="s">
        <v>162</v>
      </c>
      <c r="F72" s="36" t="s">
        <v>138</v>
      </c>
      <c r="G72" s="36">
        <v>10</v>
      </c>
      <c r="H72" s="36"/>
      <c r="I72" s="36"/>
      <c r="J72" s="36"/>
      <c r="K72" s="36"/>
      <c r="L72" s="37"/>
      <c r="M72" s="36"/>
    </row>
    <row r="73" spans="2:13" ht="60.75">
      <c r="B73" s="33">
        <v>41912</v>
      </c>
      <c r="C73" s="34"/>
      <c r="D73" s="34"/>
      <c r="E73" s="35" t="s">
        <v>320</v>
      </c>
      <c r="F73" s="35" t="s">
        <v>321</v>
      </c>
      <c r="G73" s="36">
        <v>18</v>
      </c>
      <c r="H73" s="36"/>
      <c r="I73" s="36"/>
      <c r="J73" s="36"/>
      <c r="K73" s="36"/>
      <c r="L73" s="37"/>
      <c r="M73" s="36"/>
    </row>
    <row r="74" spans="2:13" ht="30.75">
      <c r="B74" s="33">
        <v>41913</v>
      </c>
      <c r="C74" s="34"/>
      <c r="D74" s="34"/>
      <c r="E74" s="35" t="s">
        <v>322</v>
      </c>
      <c r="F74" s="35" t="s">
        <v>323</v>
      </c>
      <c r="G74" s="36">
        <v>18</v>
      </c>
      <c r="H74" s="36"/>
      <c r="I74" s="36"/>
      <c r="J74" s="36"/>
      <c r="K74" s="36"/>
      <c r="L74" s="37"/>
      <c r="M74" s="36"/>
    </row>
    <row r="75" spans="2:13" ht="45.75">
      <c r="B75" s="33">
        <v>41918</v>
      </c>
      <c r="C75" s="34"/>
      <c r="D75" s="34"/>
      <c r="E75" s="35" t="s">
        <v>324</v>
      </c>
      <c r="F75" s="35" t="s">
        <v>325</v>
      </c>
      <c r="G75" s="36">
        <v>19</v>
      </c>
      <c r="H75" s="36"/>
      <c r="I75" s="36"/>
      <c r="J75" s="36"/>
      <c r="K75" s="36"/>
      <c r="L75" s="37"/>
      <c r="M75" s="36"/>
    </row>
    <row r="76" spans="2:13" ht="120.75">
      <c r="B76" s="33">
        <v>41919</v>
      </c>
      <c r="C76" s="34"/>
      <c r="D76" s="34"/>
      <c r="E76" s="35" t="s">
        <v>326</v>
      </c>
      <c r="F76" s="35" t="s">
        <v>327</v>
      </c>
      <c r="G76" s="36">
        <v>17</v>
      </c>
      <c r="H76" s="36"/>
      <c r="I76" s="36"/>
      <c r="J76" s="36"/>
      <c r="K76" s="36"/>
      <c r="L76" s="37"/>
      <c r="M76" s="36"/>
    </row>
    <row r="77" spans="2:13" ht="30.75">
      <c r="B77" s="33">
        <v>41920</v>
      </c>
      <c r="C77" s="34"/>
      <c r="D77" s="34"/>
      <c r="E77" s="35" t="s">
        <v>328</v>
      </c>
      <c r="F77" s="35" t="s">
        <v>261</v>
      </c>
      <c r="G77" s="36">
        <v>17</v>
      </c>
      <c r="H77" s="36"/>
      <c r="I77" s="36"/>
      <c r="J77" s="36"/>
      <c r="K77" s="36"/>
      <c r="L77" s="37"/>
      <c r="M77" s="36"/>
    </row>
    <row r="78" spans="2:13" ht="30.75">
      <c r="B78" s="33">
        <v>41921</v>
      </c>
      <c r="C78" s="34"/>
      <c r="D78" s="34"/>
      <c r="E78" s="35" t="s">
        <v>329</v>
      </c>
      <c r="F78" s="35" t="s">
        <v>138</v>
      </c>
      <c r="G78" s="36">
        <v>10</v>
      </c>
      <c r="H78" s="36"/>
      <c r="I78" s="36"/>
      <c r="J78" s="36"/>
      <c r="K78" s="36"/>
      <c r="L78" s="37"/>
      <c r="M78" s="36"/>
    </row>
    <row r="79" spans="2:13" ht="30" customHeight="1">
      <c r="B79" s="33">
        <v>41926</v>
      </c>
      <c r="C79" s="34"/>
      <c r="D79" s="34"/>
      <c r="E79" s="35" t="s">
        <v>106</v>
      </c>
      <c r="F79" s="35" t="s">
        <v>261</v>
      </c>
      <c r="G79" s="36">
        <v>18</v>
      </c>
      <c r="H79" s="36"/>
      <c r="I79" s="36"/>
      <c r="J79" s="36"/>
      <c r="K79" s="36"/>
      <c r="L79" s="37"/>
      <c r="M79" s="36"/>
    </row>
    <row r="80" spans="2:13" ht="30.75">
      <c r="B80" s="33">
        <v>41932</v>
      </c>
      <c r="C80" s="34"/>
      <c r="D80" s="34"/>
      <c r="E80" s="35" t="s">
        <v>330</v>
      </c>
      <c r="F80" s="35" t="s">
        <v>138</v>
      </c>
      <c r="G80" s="36">
        <v>10</v>
      </c>
      <c r="H80" s="36"/>
      <c r="I80" s="36"/>
      <c r="J80" s="36"/>
      <c r="K80" s="36"/>
      <c r="L80" s="37"/>
      <c r="M80" s="36"/>
    </row>
    <row r="81" spans="2:13" ht="30" customHeight="1">
      <c r="B81" s="33">
        <v>41933</v>
      </c>
      <c r="C81" s="34"/>
      <c r="D81" s="34"/>
      <c r="E81" s="35" t="s">
        <v>331</v>
      </c>
      <c r="F81" s="35" t="s">
        <v>138</v>
      </c>
      <c r="G81" s="36">
        <v>10</v>
      </c>
      <c r="H81" s="36"/>
      <c r="I81" s="36"/>
      <c r="J81" s="36"/>
      <c r="K81" s="36"/>
      <c r="L81" s="37"/>
      <c r="M81" s="36"/>
    </row>
    <row r="82" spans="2:13" ht="105.75">
      <c r="B82" s="33">
        <v>41934</v>
      </c>
      <c r="C82" s="34"/>
      <c r="D82" s="34"/>
      <c r="E82" s="35" t="s">
        <v>332</v>
      </c>
      <c r="F82" s="35" t="s">
        <v>333</v>
      </c>
      <c r="G82" s="36">
        <v>18</v>
      </c>
      <c r="H82" s="36"/>
      <c r="I82" s="36"/>
      <c r="J82" s="36"/>
      <c r="K82" s="36"/>
      <c r="L82" s="37"/>
      <c r="M82" s="36"/>
    </row>
    <row r="83" spans="2:13" ht="45.75">
      <c r="B83" s="33">
        <v>41935</v>
      </c>
      <c r="C83" s="34"/>
      <c r="D83" s="34"/>
      <c r="E83" s="35" t="s">
        <v>334</v>
      </c>
      <c r="F83" s="35" t="s">
        <v>335</v>
      </c>
      <c r="G83" s="36">
        <v>17</v>
      </c>
      <c r="H83" s="36"/>
      <c r="I83" s="36"/>
      <c r="J83" s="36"/>
      <c r="K83" s="36"/>
      <c r="L83" s="37"/>
      <c r="M83" s="36"/>
    </row>
    <row r="84" spans="2:13" ht="60.75">
      <c r="B84" s="33">
        <v>41936</v>
      </c>
      <c r="C84" s="34"/>
      <c r="D84" s="34"/>
      <c r="E84" s="35" t="s">
        <v>336</v>
      </c>
      <c r="F84" s="35" t="s">
        <v>321</v>
      </c>
      <c r="G84" s="36">
        <v>18</v>
      </c>
      <c r="H84" s="36"/>
      <c r="I84" s="36"/>
      <c r="J84" s="36"/>
      <c r="K84" s="36"/>
      <c r="L84" s="37"/>
      <c r="M84" s="36"/>
    </row>
    <row r="85" spans="2:13" ht="30" customHeight="1">
      <c r="B85" s="33">
        <v>41939</v>
      </c>
      <c r="C85" s="34"/>
      <c r="D85" s="34"/>
      <c r="E85" s="35" t="s">
        <v>141</v>
      </c>
      <c r="F85" s="35" t="s">
        <v>138</v>
      </c>
      <c r="G85" s="36">
        <v>5</v>
      </c>
      <c r="H85" s="36"/>
      <c r="I85" s="36"/>
      <c r="J85" s="36"/>
      <c r="K85" s="36"/>
      <c r="L85" s="37"/>
      <c r="M85" s="36"/>
    </row>
    <row r="86" spans="2:13" ht="60.75">
      <c r="B86" s="33">
        <v>41940</v>
      </c>
      <c r="C86" s="34"/>
      <c r="D86" s="34"/>
      <c r="E86" s="35" t="s">
        <v>337</v>
      </c>
      <c r="F86" s="35" t="s">
        <v>338</v>
      </c>
      <c r="G86" s="36">
        <v>13</v>
      </c>
      <c r="H86" s="36"/>
      <c r="I86" s="36"/>
      <c r="J86" s="36"/>
      <c r="K86" s="36"/>
      <c r="L86" s="37"/>
      <c r="M86" s="36"/>
    </row>
    <row r="87" spans="2:13" ht="60.75">
      <c r="B87" s="33">
        <v>41941</v>
      </c>
      <c r="C87" s="34"/>
      <c r="D87" s="34"/>
      <c r="E87" s="35" t="s">
        <v>339</v>
      </c>
      <c r="F87" s="35" t="s">
        <v>275</v>
      </c>
      <c r="G87" s="36">
        <v>16</v>
      </c>
      <c r="H87" s="36"/>
      <c r="I87" s="36"/>
      <c r="J87" s="36"/>
      <c r="K87" s="36"/>
      <c r="L87" s="37"/>
      <c r="M87" s="36"/>
    </row>
    <row r="88" spans="2:13" ht="30.75">
      <c r="B88" s="33">
        <v>41942</v>
      </c>
      <c r="C88" s="34"/>
      <c r="D88" s="34"/>
      <c r="E88" s="35" t="s">
        <v>340</v>
      </c>
      <c r="F88" s="35" t="s">
        <v>138</v>
      </c>
      <c r="G88" s="36">
        <v>10</v>
      </c>
      <c r="H88" s="36"/>
      <c r="I88" s="36"/>
      <c r="J88" s="36"/>
      <c r="K88" s="36"/>
      <c r="L88" s="37"/>
      <c r="M88" s="36"/>
    </row>
    <row r="89" spans="2:13" ht="30.75">
      <c r="B89" s="33">
        <v>41943</v>
      </c>
      <c r="C89" s="34"/>
      <c r="D89" s="34"/>
      <c r="E89" s="35" t="s">
        <v>98</v>
      </c>
      <c r="F89" s="35" t="s">
        <v>138</v>
      </c>
      <c r="G89" s="36">
        <v>10</v>
      </c>
      <c r="H89" s="36"/>
      <c r="I89" s="36"/>
      <c r="J89" s="36"/>
      <c r="K89" s="36"/>
      <c r="L89" s="37"/>
      <c r="M89" s="36"/>
    </row>
    <row r="90" spans="2:13" ht="45.75">
      <c r="B90" s="33">
        <v>41946</v>
      </c>
      <c r="C90" s="34"/>
      <c r="D90" s="34"/>
      <c r="E90" s="117" t="s">
        <v>432</v>
      </c>
      <c r="F90" s="117" t="s">
        <v>309</v>
      </c>
      <c r="G90" s="36">
        <v>19</v>
      </c>
      <c r="H90" s="36"/>
      <c r="I90" s="36"/>
      <c r="J90" s="36"/>
      <c r="K90" s="36"/>
      <c r="L90" s="37"/>
      <c r="M90" s="36"/>
    </row>
    <row r="91" spans="2:13" ht="60.75">
      <c r="B91" s="33">
        <v>41948</v>
      </c>
      <c r="C91" s="34"/>
      <c r="D91" s="34"/>
      <c r="E91" s="117" t="s">
        <v>433</v>
      </c>
      <c r="F91" s="117" t="s">
        <v>434</v>
      </c>
      <c r="G91" s="36">
        <v>16</v>
      </c>
      <c r="H91" s="36"/>
      <c r="I91" s="36"/>
      <c r="J91" s="36"/>
      <c r="K91" s="36"/>
      <c r="L91" s="37"/>
      <c r="M91" s="36"/>
    </row>
    <row r="92" spans="2:13" ht="30" customHeight="1">
      <c r="B92" s="33">
        <v>41950</v>
      </c>
      <c r="C92" s="34"/>
      <c r="D92" s="34"/>
      <c r="E92" s="117" t="s">
        <v>300</v>
      </c>
      <c r="F92" s="117" t="s">
        <v>138</v>
      </c>
      <c r="G92" s="36">
        <v>10</v>
      </c>
      <c r="H92" s="36"/>
      <c r="I92" s="36"/>
      <c r="J92" s="36"/>
      <c r="K92" s="36"/>
      <c r="L92" s="37"/>
      <c r="M92" s="36"/>
    </row>
    <row r="93" spans="2:13" ht="30" customHeight="1">
      <c r="B93" s="33">
        <v>41953</v>
      </c>
      <c r="C93" s="34"/>
      <c r="D93" s="34"/>
      <c r="E93" s="117" t="s">
        <v>111</v>
      </c>
      <c r="F93" s="117" t="s">
        <v>435</v>
      </c>
      <c r="G93" s="36">
        <v>20</v>
      </c>
      <c r="H93" s="36"/>
      <c r="I93" s="36"/>
      <c r="J93" s="36"/>
      <c r="K93" s="36"/>
      <c r="L93" s="37"/>
      <c r="M93" s="36"/>
    </row>
    <row r="94" spans="2:13" ht="60.75">
      <c r="B94" s="33">
        <v>41954</v>
      </c>
      <c r="C94" s="34"/>
      <c r="D94" s="34"/>
      <c r="E94" s="117" t="s">
        <v>436</v>
      </c>
      <c r="F94" s="117" t="s">
        <v>437</v>
      </c>
      <c r="G94" s="36">
        <v>22</v>
      </c>
      <c r="H94" s="36"/>
      <c r="I94" s="36"/>
      <c r="J94" s="36"/>
      <c r="K94" s="36"/>
      <c r="L94" s="37"/>
      <c r="M94" s="36"/>
    </row>
    <row r="95" spans="2:13" ht="30" customHeight="1">
      <c r="B95" s="33">
        <v>41957</v>
      </c>
      <c r="C95" s="34"/>
      <c r="D95" s="34"/>
      <c r="E95" s="117" t="s">
        <v>438</v>
      </c>
      <c r="F95" s="117" t="s">
        <v>439</v>
      </c>
      <c r="G95" s="36">
        <v>16</v>
      </c>
      <c r="H95" s="36"/>
      <c r="I95" s="36"/>
      <c r="J95" s="36"/>
      <c r="K95" s="36"/>
      <c r="L95" s="37"/>
      <c r="M95" s="36"/>
    </row>
    <row r="96" spans="2:13" ht="30" customHeight="1">
      <c r="B96" s="33">
        <v>41960</v>
      </c>
      <c r="C96" s="34"/>
      <c r="D96" s="34"/>
      <c r="E96" s="117" t="s">
        <v>440</v>
      </c>
      <c r="F96" s="117" t="s">
        <v>441</v>
      </c>
      <c r="G96" s="36">
        <v>10</v>
      </c>
      <c r="H96" s="36"/>
      <c r="I96" s="36"/>
      <c r="J96" s="36"/>
      <c r="K96" s="36"/>
      <c r="L96" s="37"/>
      <c r="M96" s="36"/>
    </row>
    <row r="97" spans="2:13" ht="60.75">
      <c r="B97" s="33">
        <v>41962</v>
      </c>
      <c r="C97" s="34"/>
      <c r="D97" s="34"/>
      <c r="E97" s="117" t="s">
        <v>442</v>
      </c>
      <c r="F97" s="117" t="s">
        <v>443</v>
      </c>
      <c r="G97" s="36">
        <v>17</v>
      </c>
      <c r="H97" s="36"/>
      <c r="I97" s="36"/>
      <c r="J97" s="36"/>
      <c r="K97" s="36"/>
      <c r="L97" s="37"/>
      <c r="M97" s="36"/>
    </row>
    <row r="98" spans="2:13" ht="30" customHeight="1">
      <c r="B98" s="33">
        <v>41963</v>
      </c>
      <c r="C98" s="34"/>
      <c r="D98" s="34"/>
      <c r="E98" s="117" t="s">
        <v>162</v>
      </c>
      <c r="F98" s="117" t="s">
        <v>138</v>
      </c>
      <c r="G98" s="36">
        <v>10</v>
      </c>
      <c r="H98" s="36"/>
      <c r="I98" s="36"/>
      <c r="J98" s="36"/>
      <c r="K98" s="36"/>
      <c r="L98" s="37"/>
      <c r="M98" s="36"/>
    </row>
    <row r="99" spans="2:13" ht="30" customHeight="1">
      <c r="B99" s="33">
        <v>41964</v>
      </c>
      <c r="C99" s="34"/>
      <c r="D99" s="34"/>
      <c r="E99" s="117" t="s">
        <v>276</v>
      </c>
      <c r="F99" s="117" t="s">
        <v>138</v>
      </c>
      <c r="G99" s="36">
        <v>10</v>
      </c>
      <c r="H99" s="36"/>
      <c r="I99" s="36"/>
      <c r="J99" s="36"/>
      <c r="K99" s="36"/>
      <c r="L99" s="37"/>
      <c r="M99" s="36"/>
    </row>
    <row r="100" spans="2:13" ht="30" customHeight="1">
      <c r="B100" s="33">
        <v>41967</v>
      </c>
      <c r="C100" s="34"/>
      <c r="D100" s="34"/>
      <c r="E100" s="117" t="s">
        <v>266</v>
      </c>
      <c r="F100" s="117" t="s">
        <v>267</v>
      </c>
      <c r="G100" s="36">
        <v>18</v>
      </c>
      <c r="H100" s="36"/>
      <c r="I100" s="36"/>
      <c r="J100" s="36"/>
      <c r="K100" s="36"/>
      <c r="L100" s="37"/>
      <c r="M100" s="36"/>
    </row>
    <row r="101" spans="2:13" ht="75.75">
      <c r="B101" s="33">
        <v>41968</v>
      </c>
      <c r="C101" s="34"/>
      <c r="D101" s="34"/>
      <c r="E101" s="117" t="s">
        <v>444</v>
      </c>
      <c r="F101" s="117" t="s">
        <v>445</v>
      </c>
      <c r="G101" s="36">
        <v>17</v>
      </c>
      <c r="H101" s="36"/>
      <c r="I101" s="36"/>
      <c r="J101" s="36"/>
      <c r="K101" s="36"/>
      <c r="L101" s="37"/>
      <c r="M101" s="36"/>
    </row>
    <row r="102" spans="2:13" ht="30" customHeight="1">
      <c r="B102" s="33">
        <v>41970</v>
      </c>
      <c r="C102" s="34"/>
      <c r="D102" s="34"/>
      <c r="E102" s="117" t="s">
        <v>446</v>
      </c>
      <c r="F102" s="117" t="s">
        <v>138</v>
      </c>
      <c r="G102" s="36">
        <v>10</v>
      </c>
      <c r="H102" s="36"/>
      <c r="I102" s="36"/>
      <c r="J102" s="36"/>
      <c r="K102" s="36"/>
      <c r="L102" s="37"/>
      <c r="M102" s="36"/>
    </row>
    <row r="103" spans="2:13" ht="30" customHeight="1">
      <c r="B103" s="33" t="s">
        <v>423</v>
      </c>
      <c r="C103" s="34"/>
      <c r="D103" s="34"/>
      <c r="E103" s="114" t="s">
        <v>424</v>
      </c>
      <c r="F103" s="114"/>
      <c r="G103" s="36"/>
      <c r="H103" s="36"/>
      <c r="I103" s="36"/>
      <c r="J103" s="36"/>
      <c r="K103" s="36"/>
      <c r="L103" s="37"/>
      <c r="M103" s="69">
        <v>138.80000000000001</v>
      </c>
    </row>
    <row r="104" spans="2:13" ht="30" customHeight="1">
      <c r="B104" s="38"/>
      <c r="C104" s="38"/>
      <c r="D104" s="38"/>
      <c r="E104" s="32"/>
      <c r="F104" s="32" t="s">
        <v>90</v>
      </c>
      <c r="G104" s="36">
        <f>SUM(G14:G102)</f>
        <v>1233</v>
      </c>
      <c r="H104" s="36">
        <f>SUM(H14:H14)</f>
        <v>0</v>
      </c>
      <c r="I104" s="36">
        <f>SUM(I14:I14)</f>
        <v>0</v>
      </c>
      <c r="J104" s="36">
        <f>SUM(J14:J14)</f>
        <v>0</v>
      </c>
      <c r="K104" s="37">
        <v>0</v>
      </c>
      <c r="L104" s="37">
        <f>SUM(L14:L14)</f>
        <v>0</v>
      </c>
      <c r="M104" s="37">
        <f>SUM(M14:M103)</f>
        <v>138.80000000000001</v>
      </c>
    </row>
    <row r="105" spans="2:13" ht="30" customHeight="1">
      <c r="B105" s="38"/>
      <c r="C105" s="38"/>
      <c r="D105" s="38"/>
      <c r="E105" s="32"/>
      <c r="F105" s="32" t="s">
        <v>91</v>
      </c>
      <c r="G105" s="37">
        <v>0.45</v>
      </c>
      <c r="H105" s="37">
        <v>0.24</v>
      </c>
      <c r="I105" s="37">
        <v>0.2</v>
      </c>
      <c r="J105" s="37">
        <v>0.05</v>
      </c>
      <c r="K105" s="39"/>
      <c r="L105" s="39"/>
      <c r="M105" s="39"/>
    </row>
    <row r="106" spans="2:13" ht="30" customHeight="1">
      <c r="B106" s="38"/>
      <c r="C106" s="38"/>
      <c r="D106" s="38"/>
      <c r="E106" s="32"/>
      <c r="F106" s="32" t="s">
        <v>92</v>
      </c>
      <c r="G106" s="37">
        <f>G104*G105</f>
        <v>554.85</v>
      </c>
      <c r="H106" s="37">
        <f>H104*H105</f>
        <v>0</v>
      </c>
      <c r="I106" s="37">
        <f>I104*I105</f>
        <v>0</v>
      </c>
      <c r="J106" s="37">
        <f>J104*J105</f>
        <v>0</v>
      </c>
      <c r="K106" s="39"/>
      <c r="L106" s="39"/>
      <c r="M106" s="39"/>
    </row>
    <row r="107" spans="2:13" ht="15.75">
      <c r="B107" s="40"/>
      <c r="C107" s="40"/>
      <c r="D107" s="40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ht="15.75">
      <c r="B108" s="40"/>
      <c r="C108" s="40"/>
      <c r="D108" s="40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ht="15.75">
      <c r="B109" s="41" t="s">
        <v>93</v>
      </c>
      <c r="C109" s="41"/>
      <c r="D109" s="40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ht="15.75">
      <c r="B110" s="40"/>
      <c r="C110" s="40"/>
      <c r="D110" s="40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ht="47.25">
      <c r="B111" s="138" t="s">
        <v>77</v>
      </c>
      <c r="C111" s="138"/>
      <c r="D111" s="138"/>
      <c r="E111" s="29" t="s">
        <v>78</v>
      </c>
      <c r="F111" s="29" t="s">
        <v>79</v>
      </c>
      <c r="G111" s="29" t="s">
        <v>80</v>
      </c>
      <c r="H111" s="29" t="s">
        <v>81</v>
      </c>
      <c r="I111" s="29" t="s">
        <v>82</v>
      </c>
      <c r="J111" s="29" t="s">
        <v>83</v>
      </c>
      <c r="K111" s="29" t="s">
        <v>84</v>
      </c>
      <c r="L111" s="29" t="s">
        <v>85</v>
      </c>
      <c r="M111" s="29" t="s">
        <v>86</v>
      </c>
    </row>
    <row r="112" spans="2:13" ht="31.5">
      <c r="B112" s="30" t="s">
        <v>87</v>
      </c>
      <c r="C112" s="31" t="s">
        <v>88</v>
      </c>
      <c r="D112" s="31" t="s">
        <v>89</v>
      </c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2:13" ht="30" customHeight="1">
      <c r="B113" s="33"/>
      <c r="C113" s="34"/>
      <c r="D113" s="34"/>
      <c r="E113" s="35"/>
      <c r="F113" s="36"/>
      <c r="G113" s="36"/>
      <c r="H113" s="36"/>
      <c r="I113" s="36"/>
      <c r="J113" s="36"/>
      <c r="K113" s="36"/>
      <c r="L113" s="37"/>
      <c r="M113" s="36"/>
    </row>
    <row r="114" spans="2:13" ht="30" customHeight="1">
      <c r="B114" s="38"/>
      <c r="C114" s="38"/>
      <c r="D114" s="38"/>
      <c r="E114" s="32"/>
      <c r="F114" s="32" t="s">
        <v>90</v>
      </c>
      <c r="G114" s="36">
        <f>SUM(G113:G113)</f>
        <v>0</v>
      </c>
      <c r="H114" s="36">
        <f>SUM(H113:H113)</f>
        <v>0</v>
      </c>
      <c r="I114" s="36">
        <f>SUM(I113:I113)</f>
        <v>0</v>
      </c>
      <c r="J114" s="36">
        <f>SUM(J113:J113)</f>
        <v>0</v>
      </c>
      <c r="K114" s="37">
        <v>0</v>
      </c>
      <c r="L114" s="37">
        <f>SUM(L113:L113)</f>
        <v>0</v>
      </c>
      <c r="M114" s="37">
        <f>SUM(M113:M113)</f>
        <v>0</v>
      </c>
    </row>
    <row r="115" spans="2:13" ht="30" customHeight="1">
      <c r="B115" s="38"/>
      <c r="C115" s="38"/>
      <c r="D115" s="38"/>
      <c r="E115" s="32"/>
      <c r="F115" s="32" t="s">
        <v>91</v>
      </c>
      <c r="G115" s="37">
        <v>0.45</v>
      </c>
      <c r="H115" s="37">
        <v>0.24</v>
      </c>
      <c r="I115" s="37">
        <v>0.2</v>
      </c>
      <c r="J115" s="37">
        <v>0.05</v>
      </c>
      <c r="K115" s="39"/>
      <c r="L115" s="39"/>
      <c r="M115" s="39"/>
    </row>
    <row r="116" spans="2:13" ht="30" customHeight="1">
      <c r="B116" s="38"/>
      <c r="C116" s="38"/>
      <c r="D116" s="38"/>
      <c r="E116" s="32"/>
      <c r="F116" s="32" t="s">
        <v>92</v>
      </c>
      <c r="G116" s="37">
        <f>G114*G115</f>
        <v>0</v>
      </c>
      <c r="H116" s="37">
        <f>H114*H115</f>
        <v>0</v>
      </c>
      <c r="I116" s="37">
        <f>I114*I115</f>
        <v>0</v>
      </c>
      <c r="J116" s="37">
        <f>J114*J115</f>
        <v>0</v>
      </c>
      <c r="K116" s="39"/>
      <c r="L116" s="39"/>
      <c r="M116" s="39"/>
    </row>
  </sheetData>
  <mergeCells count="4">
    <mergeCell ref="B6:D6"/>
    <mergeCell ref="B5:D5"/>
    <mergeCell ref="B12:D12"/>
    <mergeCell ref="B111:D11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6</vt:i4>
      </vt:variant>
    </vt:vector>
  </HeadingPairs>
  <TitlesOfParts>
    <vt:vector size="65" baseType="lpstr">
      <vt:lpstr>Aitken E</vt:lpstr>
      <vt:lpstr>Aldridge R</vt:lpstr>
      <vt:lpstr>Austin Hart N</vt:lpstr>
      <vt:lpstr>Bagshaw N</vt:lpstr>
      <vt:lpstr>Balfour J</vt:lpstr>
      <vt:lpstr>Barrie G</vt:lpstr>
      <vt:lpstr>Blacklock A</vt:lpstr>
      <vt:lpstr>Booth C</vt:lpstr>
      <vt:lpstr>Bridgman M</vt:lpstr>
      <vt:lpstr>Brock D</vt:lpstr>
      <vt:lpstr>Burgess S</vt:lpstr>
      <vt:lpstr>Burns A</vt:lpstr>
      <vt:lpstr>Cairns R</vt:lpstr>
      <vt:lpstr>Cardownie S</vt:lpstr>
      <vt:lpstr>Chapman M</vt:lpstr>
      <vt:lpstr>Child M</vt:lpstr>
      <vt:lpstr>Cook B</vt:lpstr>
      <vt:lpstr>Cook N</vt:lpstr>
      <vt:lpstr>Corbett G</vt:lpstr>
      <vt:lpstr>Day C</vt:lpstr>
      <vt:lpstr>Dixon D</vt:lpstr>
      <vt:lpstr>Doran K</vt:lpstr>
      <vt:lpstr>Edie P</vt:lpstr>
      <vt:lpstr>Fullerton C</vt:lpstr>
      <vt:lpstr>Gardner N</vt:lpstr>
      <vt:lpstr>Godzik P</vt:lpstr>
      <vt:lpstr>Griffiths J</vt:lpstr>
      <vt:lpstr>Henderson B</vt:lpstr>
      <vt:lpstr>Henderson R</vt:lpstr>
      <vt:lpstr>Heslop D</vt:lpstr>
      <vt:lpstr>Sheet30</vt:lpstr>
      <vt:lpstr>Hinds L</vt:lpstr>
      <vt:lpstr>Howat S</vt:lpstr>
      <vt:lpstr>Jackson A</vt:lpstr>
      <vt:lpstr>Keil K</vt:lpstr>
      <vt:lpstr>Key D</vt:lpstr>
      <vt:lpstr>Lewis R</vt:lpstr>
      <vt:lpstr>Lunn A</vt:lpstr>
      <vt:lpstr>Main M</vt:lpstr>
      <vt:lpstr>McInnes M</vt:lpstr>
      <vt:lpstr>McVey A</vt:lpstr>
      <vt:lpstr>Milligan E</vt:lpstr>
      <vt:lpstr>Mowat J</vt:lpstr>
      <vt:lpstr>Munro G</vt:lpstr>
      <vt:lpstr>Orr J</vt:lpstr>
      <vt:lpstr>Paterson L</vt:lpstr>
      <vt:lpstr>Perry I</vt:lpstr>
      <vt:lpstr>Rankin A</vt:lpstr>
      <vt:lpstr>Redpath V</vt:lpstr>
      <vt:lpstr>Robson K</vt:lpstr>
      <vt:lpstr>Rose C</vt:lpstr>
      <vt:lpstr>Ross F</vt:lpstr>
      <vt:lpstr>Rust J</vt:lpstr>
      <vt:lpstr>Shields A</vt:lpstr>
      <vt:lpstr>Tymkewycz S</vt:lpstr>
      <vt:lpstr>Walker D</vt:lpstr>
      <vt:lpstr>Whyte I</vt:lpstr>
      <vt:lpstr>Wilson D</vt:lpstr>
      <vt:lpstr>Work N</vt:lpstr>
      <vt:lpstr>'Brock D'!Print_Area</vt:lpstr>
      <vt:lpstr>'Milligan E'!Print_Area</vt:lpstr>
      <vt:lpstr>'Paterson L'!Print_Area</vt:lpstr>
      <vt:lpstr>'Shields A'!Print_Area</vt:lpstr>
      <vt:lpstr>'Walker D'!Print_Area</vt:lpstr>
      <vt:lpstr>'Work N'!Print_Area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2016-03-09T12:03:04Z</cp:lastPrinted>
  <dcterms:created xsi:type="dcterms:W3CDTF">2014-09-12T09:09:07Z</dcterms:created>
  <dcterms:modified xsi:type="dcterms:W3CDTF">2016-03-09T12:04:37Z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</Properties>
</file>