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01253\AppData\Local\Microsoft\Windows\INetCache\Content.Outlook\7883HY74\"/>
    </mc:Choice>
  </mc:AlternateContent>
  <xr:revisionPtr revIDLastSave="0" documentId="13_ncr:1_{92502ACD-DF7D-4B2D-AB30-43CB2F5F6AC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ldridge R" sheetId="2" r:id="rId1"/>
    <sheet name="Arthur S" sheetId="81" r:id="rId2"/>
    <sheet name="Barrie G" sheetId="7" r:id="rId3"/>
    <sheet name="Bird E" sheetId="93" r:id="rId4"/>
    <sheet name="Booth C" sheetId="10" r:id="rId5"/>
    <sheet name="Bridgman C" sheetId="94" r:id="rId6"/>
    <sheet name="Brown M" sheetId="68" r:id="rId7"/>
    <sheet name="Bruce G" sheetId="66" r:id="rId8"/>
    <sheet name="Burgess S" sheetId="11" r:id="rId9"/>
    <sheet name="Cameron L" sheetId="82" r:id="rId10"/>
    <sheet name="Campbell J" sheetId="70" r:id="rId11"/>
    <sheet name="Campbell K" sheetId="96" r:id="rId12"/>
    <sheet name="Campbell M" sheetId="89" r:id="rId13"/>
    <sheet name="Child M" sheetId="3" r:id="rId14"/>
    <sheet name="Cook N" sheetId="21" r:id="rId15"/>
    <sheet name="Corbett G" sheetId="19" r:id="rId16"/>
    <sheet name="Day C" sheetId="18" r:id="rId17"/>
    <sheet name="Dickie A" sheetId="97" r:id="rId18"/>
    <sheet name="Dixon D" sheetId="17" r:id="rId19"/>
    <sheet name="Doggart P" sheetId="71" r:id="rId20"/>
    <sheet name="Doran K" sheetId="104" r:id="rId21"/>
    <sheet name="Douglas S" sheetId="72" r:id="rId22"/>
    <sheet name="Fullerton C" sheetId="24" r:id="rId23"/>
    <sheet name="Gardiner N" sheetId="102" r:id="rId24"/>
    <sheet name="Gloyer G" sheetId="84" r:id="rId25"/>
    <sheet name="Gordon G" sheetId="98" r:id="rId26"/>
    <sheet name="Graczyk A" sheetId="73" r:id="rId27"/>
    <sheet name="Griffiths J" sheetId="35" r:id="rId28"/>
    <sheet name="Henderson R" sheetId="28" r:id="rId29"/>
    <sheet name="Sheet30" sheetId="31" state="hidden" r:id="rId30"/>
    <sheet name="Howie D" sheetId="99" r:id="rId31"/>
    <sheet name="Hutchison G" sheetId="69" r:id="rId32"/>
    <sheet name="Johnston A" sheetId="103" r:id="rId33"/>
    <sheet name="Key D" sheetId="36" r:id="rId34"/>
    <sheet name="Laidlaw C" sheetId="76" r:id="rId35"/>
    <sheet name="Lang K" sheetId="85" r:id="rId36"/>
    <sheet name="Macinnes L" sheetId="100" r:id="rId37"/>
    <sheet name="Main M" sheetId="39" r:id="rId38"/>
    <sheet name="McLellan J" sheetId="77" r:id="rId39"/>
    <sheet name="McNeese - Mechan A" sheetId="101" r:id="rId40"/>
    <sheet name="McVey A" sheetId="41" r:id="rId41"/>
    <sheet name="Miller C" sheetId="90" r:id="rId42"/>
    <sheet name="Mitchell M" sheetId="78" r:id="rId43"/>
    <sheet name="Mowat J" sheetId="43" r:id="rId44"/>
    <sheet name="Munn R" sheetId="105" r:id="rId45"/>
    <sheet name="Munro G" sheetId="44" r:id="rId46"/>
    <sheet name="Olser H" sheetId="86" r:id="rId47"/>
    <sheet name="Perry I" sheetId="47" r:id="rId48"/>
    <sheet name="Rae S" sheetId="91" r:id="rId49"/>
    <sheet name="Rankin A" sheetId="48" r:id="rId50"/>
    <sheet name="Ritchie L" sheetId="64" r:id="rId51"/>
    <sheet name="Rose C" sheetId="51" r:id="rId52"/>
    <sheet name="Ross F" sheetId="52" r:id="rId53"/>
    <sheet name="Ross N" sheetId="87" r:id="rId54"/>
    <sheet name="Rust J" sheetId="53" r:id="rId55"/>
    <sheet name="Smith S" sheetId="79" r:id="rId56"/>
    <sheet name="Staniforth A" sheetId="92" r:id="rId57"/>
    <sheet name="Watt M" sheetId="83" r:id="rId58"/>
    <sheet name="Webber S" sheetId="80" r:id="rId59"/>
    <sheet name="Whyte I" sheetId="57" r:id="rId60"/>
    <sheet name="Wilson D" sheetId="58" r:id="rId61"/>
    <sheet name="Work N" sheetId="59" r:id="rId62"/>
    <sheet name="Young E" sheetId="119" r:id="rId63"/>
    <sheet name="Young L" sheetId="88" r:id="rId64"/>
  </sheets>
  <definedNames>
    <definedName name="_xlnm.Print_Area" localSheetId="60">'Wilson D'!#REF!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" i="70" l="1"/>
  <c r="G29" i="70"/>
  <c r="M27" i="70"/>
  <c r="L27" i="70"/>
  <c r="J27" i="70"/>
  <c r="I27" i="70"/>
  <c r="I29" i="70" s="1"/>
  <c r="H27" i="70"/>
  <c r="H29" i="70" s="1"/>
  <c r="G27" i="70"/>
  <c r="I19" i="70"/>
  <c r="H19" i="70"/>
  <c r="M17" i="70"/>
  <c r="L17" i="70"/>
  <c r="J17" i="70"/>
  <c r="J19" i="70" s="1"/>
  <c r="I17" i="70"/>
  <c r="H17" i="70"/>
  <c r="G17" i="70"/>
  <c r="G19" i="70" s="1"/>
  <c r="L18" i="11" l="1"/>
  <c r="J29" i="119" l="1"/>
  <c r="I29" i="119"/>
  <c r="G29" i="119"/>
  <c r="I27" i="119"/>
  <c r="H27" i="119"/>
  <c r="H29" i="119" s="1"/>
  <c r="H19" i="119"/>
  <c r="G19" i="119"/>
  <c r="M17" i="119"/>
  <c r="L17" i="119"/>
  <c r="J17" i="119"/>
  <c r="J19" i="119" s="1"/>
  <c r="I17" i="119"/>
  <c r="I19" i="119" s="1"/>
  <c r="H17" i="119"/>
  <c r="G17" i="119"/>
  <c r="J29" i="59" l="1"/>
  <c r="I29" i="59"/>
  <c r="G29" i="59"/>
  <c r="I27" i="59"/>
  <c r="H27" i="59"/>
  <c r="H29" i="59" s="1"/>
  <c r="H19" i="59"/>
  <c r="G19" i="59"/>
  <c r="M17" i="59"/>
  <c r="L17" i="59"/>
  <c r="J17" i="59"/>
  <c r="J19" i="59" s="1"/>
  <c r="I17" i="59"/>
  <c r="I19" i="59" s="1"/>
  <c r="H17" i="59"/>
  <c r="G17" i="59"/>
  <c r="J29" i="52" l="1"/>
  <c r="I29" i="52"/>
  <c r="J27" i="52"/>
  <c r="I27" i="52"/>
  <c r="H27" i="52"/>
  <c r="H29" i="52" s="1"/>
  <c r="G27" i="52"/>
  <c r="G29" i="52" s="1"/>
  <c r="J19" i="52"/>
  <c r="I19" i="52"/>
  <c r="H19" i="52"/>
  <c r="G19" i="52"/>
  <c r="M17" i="52"/>
  <c r="K17" i="52"/>
  <c r="M27" i="48" l="1"/>
  <c r="L27" i="48"/>
  <c r="J27" i="48"/>
  <c r="J29" i="48" s="1"/>
  <c r="I27" i="48"/>
  <c r="I29" i="48" s="1"/>
  <c r="H27" i="48"/>
  <c r="H29" i="48" s="1"/>
  <c r="G27" i="48"/>
  <c r="G29" i="48" s="1"/>
  <c r="J19" i="48"/>
  <c r="I19" i="48"/>
  <c r="H19" i="48"/>
  <c r="G19" i="48"/>
  <c r="M17" i="48"/>
  <c r="L17" i="48"/>
  <c r="G30" i="105" l="1"/>
  <c r="M28" i="105"/>
  <c r="L28" i="105"/>
  <c r="J28" i="105"/>
  <c r="J30" i="105" s="1"/>
  <c r="I28" i="105"/>
  <c r="I30" i="105" s="1"/>
  <c r="H28" i="105"/>
  <c r="H30" i="105" s="1"/>
  <c r="G28" i="105"/>
  <c r="I20" i="105"/>
  <c r="H20" i="105"/>
  <c r="G20" i="105"/>
  <c r="M18" i="105"/>
  <c r="L18" i="105"/>
  <c r="K18" i="105"/>
  <c r="J18" i="105"/>
  <c r="J20" i="105" s="1"/>
  <c r="I18" i="105"/>
  <c r="H18" i="105"/>
  <c r="G18" i="105"/>
  <c r="J30" i="41" l="1"/>
  <c r="M28" i="41"/>
  <c r="L28" i="41"/>
  <c r="J28" i="41"/>
  <c r="I28" i="41"/>
  <c r="I30" i="41" s="1"/>
  <c r="H28" i="41"/>
  <c r="H30" i="41" s="1"/>
  <c r="G28" i="41"/>
  <c r="G30" i="41" s="1"/>
  <c r="H20" i="41"/>
  <c r="G20" i="41"/>
  <c r="M18" i="41"/>
  <c r="L18" i="41"/>
  <c r="K18" i="41"/>
  <c r="J18" i="41"/>
  <c r="J20" i="41" s="1"/>
  <c r="I18" i="41"/>
  <c r="I20" i="41" s="1"/>
  <c r="H18" i="41"/>
  <c r="G18" i="41"/>
  <c r="M27" i="101" l="1"/>
  <c r="K27" i="101"/>
  <c r="J27" i="101"/>
  <c r="J29" i="101" s="1"/>
  <c r="I27" i="101"/>
  <c r="I29" i="101" s="1"/>
  <c r="H27" i="101"/>
  <c r="H29" i="101" s="1"/>
  <c r="G27" i="101"/>
  <c r="G29" i="101" s="1"/>
  <c r="J19" i="101"/>
  <c r="I19" i="101"/>
  <c r="H19" i="101"/>
  <c r="G19" i="101"/>
  <c r="M17" i="101"/>
  <c r="L17" i="101"/>
  <c r="J29" i="100" l="1"/>
  <c r="I29" i="100"/>
  <c r="M27" i="100"/>
  <c r="L27" i="100"/>
  <c r="J27" i="100"/>
  <c r="I27" i="100"/>
  <c r="H27" i="100"/>
  <c r="H29" i="100" s="1"/>
  <c r="G27" i="100"/>
  <c r="G29" i="100" s="1"/>
  <c r="J19" i="100"/>
  <c r="I19" i="100"/>
  <c r="H19" i="100"/>
  <c r="G19" i="100"/>
  <c r="M17" i="100"/>
  <c r="L17" i="100"/>
  <c r="M27" i="36" l="1"/>
  <c r="L27" i="36"/>
  <c r="J27" i="36"/>
  <c r="J29" i="36" s="1"/>
  <c r="I27" i="36"/>
  <c r="I29" i="36" s="1"/>
  <c r="H27" i="36"/>
  <c r="H29" i="36" s="1"/>
  <c r="G27" i="36"/>
  <c r="G29" i="36" s="1"/>
  <c r="J19" i="36"/>
  <c r="I19" i="36"/>
  <c r="H19" i="36"/>
  <c r="G19" i="36"/>
  <c r="M17" i="36"/>
  <c r="L17" i="36"/>
  <c r="J30" i="99" l="1"/>
  <c r="I30" i="99"/>
  <c r="M28" i="99"/>
  <c r="L28" i="99"/>
  <c r="J28" i="99"/>
  <c r="I28" i="99"/>
  <c r="H28" i="99"/>
  <c r="H30" i="99" s="1"/>
  <c r="G28" i="99"/>
  <c r="G30" i="99" s="1"/>
  <c r="J20" i="99"/>
  <c r="I20" i="99"/>
  <c r="H20" i="99"/>
  <c r="G20" i="99"/>
  <c r="M18" i="99"/>
  <c r="L18" i="99"/>
  <c r="J30" i="98" l="1"/>
  <c r="M28" i="98"/>
  <c r="L28" i="98"/>
  <c r="K28" i="98"/>
  <c r="J28" i="98"/>
  <c r="I28" i="98"/>
  <c r="I30" i="98" s="1"/>
  <c r="H28" i="98"/>
  <c r="H30" i="98" s="1"/>
  <c r="G28" i="98"/>
  <c r="G30" i="98" s="1"/>
  <c r="J20" i="98"/>
  <c r="I20" i="98"/>
  <c r="H20" i="98"/>
  <c r="M18" i="98"/>
  <c r="L18" i="98"/>
  <c r="K18" i="98"/>
  <c r="G18" i="98"/>
  <c r="G20" i="98" s="1"/>
  <c r="M27" i="102" l="1"/>
  <c r="L27" i="102"/>
  <c r="J27" i="102"/>
  <c r="J29" i="102" s="1"/>
  <c r="I27" i="102"/>
  <c r="I29" i="102" s="1"/>
  <c r="H27" i="102"/>
  <c r="H29" i="102" s="1"/>
  <c r="G27" i="102"/>
  <c r="G29" i="102" s="1"/>
  <c r="J19" i="102"/>
  <c r="I19" i="102"/>
  <c r="H19" i="102"/>
  <c r="G19" i="102"/>
  <c r="M17" i="102"/>
  <c r="L17" i="102"/>
  <c r="M27" i="24" l="1"/>
  <c r="L27" i="24"/>
  <c r="J27" i="24"/>
  <c r="J29" i="24" s="1"/>
  <c r="I27" i="24"/>
  <c r="I29" i="24" s="1"/>
  <c r="H27" i="24"/>
  <c r="H29" i="24" s="1"/>
  <c r="G27" i="24"/>
  <c r="G29" i="24" s="1"/>
  <c r="J19" i="24"/>
  <c r="I19" i="24"/>
  <c r="H19" i="24"/>
  <c r="G19" i="24"/>
  <c r="M17" i="24"/>
  <c r="L17" i="24"/>
  <c r="J29" i="17" l="1"/>
  <c r="I29" i="17"/>
  <c r="H29" i="17"/>
  <c r="M27" i="17"/>
  <c r="L27" i="17"/>
  <c r="K27" i="17"/>
  <c r="G27" i="17"/>
  <c r="G29" i="17" s="1"/>
  <c r="J19" i="17"/>
  <c r="I19" i="17"/>
  <c r="H19" i="17"/>
  <c r="M17" i="17"/>
  <c r="L17" i="17"/>
  <c r="J17" i="17"/>
  <c r="I17" i="17"/>
  <c r="H17" i="17"/>
  <c r="G17" i="17"/>
  <c r="G19" i="17" s="1"/>
  <c r="J29" i="97" l="1"/>
  <c r="I29" i="97"/>
  <c r="H29" i="97"/>
  <c r="M27" i="97"/>
  <c r="L27" i="97"/>
  <c r="K27" i="97"/>
  <c r="G27" i="97"/>
  <c r="G29" i="97" s="1"/>
  <c r="M17" i="97"/>
  <c r="L17" i="97"/>
  <c r="J17" i="97"/>
  <c r="J19" i="97" s="1"/>
  <c r="I17" i="97"/>
  <c r="I19" i="97" s="1"/>
  <c r="H17" i="97"/>
  <c r="H19" i="97" s="1"/>
  <c r="G17" i="97"/>
  <c r="G19" i="97" s="1"/>
  <c r="J29" i="96" l="1"/>
  <c r="I29" i="96"/>
  <c r="H29" i="96"/>
  <c r="M27" i="96"/>
  <c r="K27" i="96"/>
  <c r="G27" i="96"/>
  <c r="G29" i="96" s="1"/>
  <c r="M17" i="96"/>
  <c r="L17" i="96"/>
  <c r="J17" i="96"/>
  <c r="J19" i="96" s="1"/>
  <c r="I17" i="96"/>
  <c r="I19" i="96" s="1"/>
  <c r="H17" i="96"/>
  <c r="H19" i="96" s="1"/>
  <c r="G17" i="96"/>
  <c r="G19" i="96" s="1"/>
  <c r="J30" i="93" l="1"/>
  <c r="I30" i="93"/>
  <c r="H30" i="93"/>
  <c r="M28" i="93"/>
  <c r="L28" i="93"/>
  <c r="K28" i="93"/>
  <c r="G28" i="93"/>
  <c r="G30" i="93" s="1"/>
  <c r="J20" i="93"/>
  <c r="I20" i="93"/>
  <c r="M18" i="93"/>
  <c r="L18" i="93"/>
  <c r="J18" i="93"/>
  <c r="I18" i="93"/>
  <c r="H18" i="93"/>
  <c r="H20" i="93" s="1"/>
  <c r="G18" i="93"/>
  <c r="G20" i="93" s="1"/>
  <c r="G29" i="88" l="1"/>
  <c r="M27" i="88"/>
  <c r="L27" i="88"/>
  <c r="K27" i="88"/>
  <c r="J27" i="88"/>
  <c r="J29" i="88" s="1"/>
  <c r="I27" i="88"/>
  <c r="I29" i="88" s="1"/>
  <c r="H27" i="88"/>
  <c r="H29" i="88" s="1"/>
  <c r="G27" i="88"/>
  <c r="J19" i="88"/>
  <c r="I19" i="88"/>
  <c r="H19" i="88"/>
  <c r="G19" i="88"/>
  <c r="M17" i="88"/>
  <c r="L17" i="88"/>
  <c r="J29" i="87" l="1"/>
  <c r="I29" i="87"/>
  <c r="G29" i="87"/>
  <c r="M27" i="87"/>
  <c r="L27" i="87"/>
  <c r="K27" i="87"/>
  <c r="J27" i="87"/>
  <c r="I27" i="87"/>
  <c r="H27" i="87"/>
  <c r="H29" i="87" s="1"/>
  <c r="G27" i="87"/>
  <c r="J19" i="87"/>
  <c r="I19" i="87"/>
  <c r="H19" i="87"/>
  <c r="G19" i="87"/>
  <c r="M17" i="87"/>
  <c r="L17" i="87"/>
  <c r="M27" i="86" l="1"/>
  <c r="L27" i="86"/>
  <c r="K27" i="86"/>
  <c r="J27" i="86"/>
  <c r="J29" i="86" s="1"/>
  <c r="I27" i="86"/>
  <c r="I29" i="86" s="1"/>
  <c r="H27" i="86"/>
  <c r="H29" i="86" s="1"/>
  <c r="G27" i="86"/>
  <c r="G29" i="86" s="1"/>
  <c r="J19" i="86"/>
  <c r="I19" i="86"/>
  <c r="H19" i="86"/>
  <c r="G19" i="86"/>
  <c r="M17" i="86"/>
  <c r="L17" i="86"/>
  <c r="M27" i="85" l="1"/>
  <c r="L27" i="85"/>
  <c r="K27" i="85"/>
  <c r="J27" i="85"/>
  <c r="J29" i="85" s="1"/>
  <c r="I27" i="85"/>
  <c r="I29" i="85" s="1"/>
  <c r="H27" i="85"/>
  <c r="H29" i="85" s="1"/>
  <c r="G27" i="85"/>
  <c r="G29" i="85" s="1"/>
  <c r="J19" i="85"/>
  <c r="I19" i="85"/>
  <c r="H19" i="85"/>
  <c r="G19" i="85"/>
  <c r="M17" i="85"/>
  <c r="L17" i="85"/>
  <c r="M28" i="84" l="1"/>
  <c r="L28" i="84"/>
  <c r="K28" i="84"/>
  <c r="J28" i="84"/>
  <c r="J30" i="84" s="1"/>
  <c r="I28" i="84"/>
  <c r="I30" i="84" s="1"/>
  <c r="H28" i="84"/>
  <c r="H30" i="84" s="1"/>
  <c r="G28" i="84"/>
  <c r="G30" i="84" s="1"/>
  <c r="J20" i="84"/>
  <c r="I20" i="84"/>
  <c r="H20" i="84"/>
  <c r="G20" i="84"/>
  <c r="M18" i="84"/>
  <c r="L18" i="84"/>
  <c r="J29" i="2" l="1"/>
  <c r="I29" i="2"/>
  <c r="M27" i="2"/>
  <c r="L27" i="2"/>
  <c r="K27" i="2"/>
  <c r="J27" i="2"/>
  <c r="I27" i="2"/>
  <c r="H27" i="2"/>
  <c r="H29" i="2" s="1"/>
  <c r="G27" i="2"/>
  <c r="G29" i="2" s="1"/>
  <c r="J19" i="2"/>
  <c r="I19" i="2"/>
  <c r="H19" i="2"/>
  <c r="G19" i="2"/>
  <c r="L17" i="2"/>
  <c r="M27" i="58" l="1"/>
  <c r="J27" i="58"/>
  <c r="J29" i="58" s="1"/>
  <c r="I27" i="58"/>
  <c r="I29" i="58" s="1"/>
  <c r="H27" i="58"/>
  <c r="H29" i="58" s="1"/>
  <c r="G27" i="58"/>
  <c r="G29" i="58" s="1"/>
  <c r="J19" i="58"/>
  <c r="G19" i="58"/>
  <c r="M17" i="58"/>
  <c r="J17" i="58"/>
  <c r="I17" i="58"/>
  <c r="I19" i="58" s="1"/>
  <c r="H17" i="58"/>
  <c r="H19" i="58" s="1"/>
  <c r="J30" i="83" l="1"/>
  <c r="I30" i="83"/>
  <c r="M28" i="83"/>
  <c r="L28" i="83"/>
  <c r="J28" i="83"/>
  <c r="I28" i="83"/>
  <c r="H28" i="83"/>
  <c r="H30" i="83" s="1"/>
  <c r="G28" i="83"/>
  <c r="G30" i="83" s="1"/>
  <c r="I20" i="83"/>
  <c r="G20" i="83"/>
  <c r="M18" i="83"/>
  <c r="L18" i="83"/>
  <c r="K18" i="83"/>
  <c r="J18" i="83"/>
  <c r="J20" i="83" s="1"/>
  <c r="I18" i="83"/>
  <c r="H18" i="83"/>
  <c r="H20" i="83" s="1"/>
  <c r="G18" i="83"/>
  <c r="M27" i="47" l="1"/>
  <c r="L27" i="47"/>
  <c r="J27" i="47"/>
  <c r="J29" i="47" s="1"/>
  <c r="I27" i="47"/>
  <c r="I29" i="47" s="1"/>
  <c r="H27" i="47"/>
  <c r="H29" i="47" s="1"/>
  <c r="G27" i="47"/>
  <c r="G29" i="47" s="1"/>
  <c r="J19" i="47"/>
  <c r="I19" i="47"/>
  <c r="H19" i="47"/>
  <c r="G19" i="47"/>
  <c r="M17" i="47"/>
  <c r="L17" i="47"/>
  <c r="H29" i="44" l="1"/>
  <c r="G29" i="44"/>
  <c r="M27" i="44"/>
  <c r="L27" i="44"/>
  <c r="J27" i="44"/>
  <c r="J29" i="44" s="1"/>
  <c r="I27" i="44"/>
  <c r="I29" i="44" s="1"/>
  <c r="H27" i="44"/>
  <c r="G27" i="44"/>
  <c r="I19" i="44"/>
  <c r="G19" i="44"/>
  <c r="M17" i="44"/>
  <c r="L17" i="44"/>
  <c r="K17" i="44"/>
  <c r="J17" i="44"/>
  <c r="J19" i="44" s="1"/>
  <c r="I17" i="44"/>
  <c r="H17" i="44"/>
  <c r="H19" i="44" s="1"/>
  <c r="G17" i="44"/>
  <c r="J30" i="28" l="1"/>
  <c r="M28" i="28"/>
  <c r="L28" i="28"/>
  <c r="K28" i="28"/>
  <c r="J28" i="28"/>
  <c r="I28" i="28"/>
  <c r="I30" i="28" s="1"/>
  <c r="H28" i="28"/>
  <c r="H30" i="28" s="1"/>
  <c r="G28" i="28"/>
  <c r="G30" i="28" s="1"/>
  <c r="J20" i="28"/>
  <c r="I20" i="28"/>
  <c r="H20" i="28"/>
  <c r="G20" i="28"/>
  <c r="M18" i="28"/>
  <c r="L18" i="28"/>
  <c r="M27" i="35" l="1"/>
  <c r="L27" i="35"/>
  <c r="J27" i="35"/>
  <c r="J29" i="35" s="1"/>
  <c r="I27" i="35"/>
  <c r="I29" i="35" s="1"/>
  <c r="H27" i="35"/>
  <c r="H29" i="35" s="1"/>
  <c r="G27" i="35"/>
  <c r="G29" i="35" s="1"/>
  <c r="J19" i="35"/>
  <c r="G19" i="35"/>
  <c r="M17" i="35"/>
  <c r="L17" i="35"/>
  <c r="K17" i="35"/>
  <c r="J17" i="35"/>
  <c r="I17" i="35"/>
  <c r="I19" i="35" s="1"/>
  <c r="H17" i="35"/>
  <c r="H19" i="35" s="1"/>
  <c r="G17" i="35"/>
  <c r="M27" i="104" l="1"/>
  <c r="L27" i="104"/>
  <c r="J27" i="104"/>
  <c r="J29" i="104" s="1"/>
  <c r="I27" i="104"/>
  <c r="I29" i="104" s="1"/>
  <c r="H27" i="104"/>
  <c r="H29" i="104" s="1"/>
  <c r="G27" i="104"/>
  <c r="G29" i="104" s="1"/>
  <c r="M17" i="104"/>
  <c r="L17" i="104"/>
  <c r="K17" i="104"/>
  <c r="J17" i="104"/>
  <c r="J19" i="104" s="1"/>
  <c r="I17" i="104"/>
  <c r="I19" i="104" s="1"/>
  <c r="H17" i="104"/>
  <c r="H19" i="104" s="1"/>
  <c r="G17" i="104"/>
  <c r="G19" i="104" s="1"/>
  <c r="M27" i="18" l="1"/>
  <c r="L27" i="18"/>
  <c r="J27" i="18"/>
  <c r="J29" i="18" s="1"/>
  <c r="I27" i="18"/>
  <c r="I29" i="18" s="1"/>
  <c r="H27" i="18"/>
  <c r="H29" i="18" s="1"/>
  <c r="G27" i="18"/>
  <c r="G29" i="18" s="1"/>
  <c r="M17" i="18"/>
  <c r="L17" i="18"/>
  <c r="K17" i="18"/>
  <c r="J17" i="18"/>
  <c r="J19" i="18" s="1"/>
  <c r="I17" i="18"/>
  <c r="I19" i="18" s="1"/>
  <c r="H17" i="18"/>
  <c r="H19" i="18" s="1"/>
  <c r="G17" i="18"/>
  <c r="G19" i="18" s="1"/>
  <c r="J29" i="3" l="1"/>
  <c r="I29" i="3"/>
  <c r="M27" i="3"/>
  <c r="L27" i="3"/>
  <c r="J27" i="3"/>
  <c r="I27" i="3"/>
  <c r="H27" i="3"/>
  <c r="H29" i="3" s="1"/>
  <c r="G27" i="3"/>
  <c r="G29" i="3" s="1"/>
  <c r="H19" i="3"/>
  <c r="G19" i="3"/>
  <c r="M17" i="3"/>
  <c r="L17" i="3"/>
  <c r="K17" i="3"/>
  <c r="J17" i="3"/>
  <c r="J19" i="3" s="1"/>
  <c r="I17" i="3"/>
  <c r="I19" i="3" s="1"/>
  <c r="H17" i="3"/>
  <c r="G17" i="3"/>
  <c r="M27" i="82" l="1"/>
  <c r="L27" i="82"/>
  <c r="K27" i="82"/>
  <c r="J27" i="82"/>
  <c r="J29" i="82" s="1"/>
  <c r="I27" i="82"/>
  <c r="I29" i="82" s="1"/>
  <c r="H27" i="82"/>
  <c r="H29" i="82" s="1"/>
  <c r="G27" i="82"/>
  <c r="G29" i="82" s="1"/>
  <c r="H19" i="82"/>
  <c r="M17" i="82"/>
  <c r="L17" i="82"/>
  <c r="K17" i="82"/>
  <c r="J17" i="82"/>
  <c r="J19" i="82" s="1"/>
  <c r="I17" i="82"/>
  <c r="I19" i="82" s="1"/>
  <c r="H17" i="82"/>
  <c r="G17" i="82"/>
  <c r="G19" i="82" s="1"/>
  <c r="J29" i="81" l="1"/>
  <c r="I29" i="81"/>
  <c r="M27" i="81"/>
  <c r="L27" i="81"/>
  <c r="J27" i="81"/>
  <c r="I27" i="81"/>
  <c r="H27" i="81"/>
  <c r="H29" i="81" s="1"/>
  <c r="G27" i="81"/>
  <c r="G29" i="81" s="1"/>
  <c r="H19" i="81"/>
  <c r="G19" i="81"/>
  <c r="M17" i="81"/>
  <c r="L17" i="81"/>
  <c r="K17" i="81"/>
  <c r="J17" i="81"/>
  <c r="J19" i="81" s="1"/>
  <c r="I17" i="81"/>
  <c r="I19" i="81" s="1"/>
  <c r="H17" i="81"/>
  <c r="G17" i="81"/>
  <c r="H29" i="64" l="1"/>
  <c r="M27" i="64"/>
  <c r="L27" i="64"/>
  <c r="J27" i="64"/>
  <c r="J29" i="64" s="1"/>
  <c r="I27" i="64"/>
  <c r="I29" i="64" s="1"/>
  <c r="H27" i="64"/>
  <c r="G27" i="64"/>
  <c r="G29" i="64" s="1"/>
  <c r="J19" i="64"/>
  <c r="H19" i="64"/>
  <c r="G19" i="64"/>
  <c r="M17" i="64"/>
  <c r="L17" i="64"/>
  <c r="K17" i="64"/>
  <c r="J17" i="64"/>
  <c r="I17" i="64"/>
  <c r="I19" i="64" s="1"/>
  <c r="H17" i="64"/>
  <c r="G17" i="64"/>
  <c r="J29" i="73" l="1"/>
  <c r="I29" i="73"/>
  <c r="M27" i="73"/>
  <c r="L27" i="73"/>
  <c r="J27" i="73"/>
  <c r="I27" i="73"/>
  <c r="H27" i="73"/>
  <c r="H29" i="73" s="1"/>
  <c r="G27" i="73"/>
  <c r="G29" i="73" s="1"/>
  <c r="M17" i="73"/>
  <c r="L17" i="73"/>
  <c r="J17" i="73"/>
  <c r="J19" i="73" s="1"/>
  <c r="I17" i="73"/>
  <c r="I19" i="73" s="1"/>
  <c r="H17" i="73"/>
  <c r="H19" i="73" s="1"/>
  <c r="G17" i="73"/>
  <c r="G19" i="73" s="1"/>
  <c r="J29" i="94" l="1"/>
  <c r="I29" i="94"/>
  <c r="H29" i="94"/>
  <c r="M27" i="94"/>
  <c r="L27" i="94"/>
  <c r="K27" i="94"/>
  <c r="G27" i="94"/>
  <c r="G29" i="94" s="1"/>
  <c r="M17" i="94"/>
  <c r="L17" i="94"/>
  <c r="J17" i="94"/>
  <c r="J19" i="94" s="1"/>
  <c r="I17" i="94"/>
  <c r="I19" i="94" s="1"/>
  <c r="H17" i="94"/>
  <c r="H19" i="94" s="1"/>
  <c r="G17" i="94"/>
  <c r="G19" i="94" s="1"/>
  <c r="J29" i="7" l="1"/>
  <c r="I29" i="7"/>
  <c r="J27" i="7"/>
  <c r="I27" i="7"/>
  <c r="H27" i="7"/>
  <c r="H29" i="7" s="1"/>
  <c r="G27" i="7"/>
  <c r="G29" i="7" s="1"/>
  <c r="J19" i="7"/>
  <c r="I19" i="7"/>
  <c r="M17" i="7"/>
  <c r="L17" i="7"/>
  <c r="K17" i="7"/>
  <c r="J17" i="7"/>
  <c r="I17" i="7"/>
  <c r="H17" i="7"/>
  <c r="H19" i="7" s="1"/>
  <c r="G17" i="7"/>
  <c r="G19" i="7" s="1"/>
  <c r="J29" i="92" l="1"/>
  <c r="I29" i="92"/>
  <c r="H29" i="92"/>
  <c r="G29" i="92"/>
  <c r="L27" i="92"/>
  <c r="J19" i="92"/>
  <c r="I19" i="92"/>
  <c r="H19" i="92"/>
  <c r="G19" i="92"/>
  <c r="M17" i="92"/>
  <c r="K17" i="92"/>
  <c r="I17" i="92"/>
  <c r="H17" i="92"/>
  <c r="G17" i="92"/>
  <c r="J29" i="91" l="1"/>
  <c r="I29" i="91"/>
  <c r="H29" i="91"/>
  <c r="G29" i="91"/>
  <c r="L27" i="91"/>
  <c r="J19" i="91"/>
  <c r="M17" i="91"/>
  <c r="L17" i="91"/>
  <c r="K17" i="91"/>
  <c r="I17" i="91"/>
  <c r="I19" i="91" s="1"/>
  <c r="H17" i="91"/>
  <c r="H19" i="91" s="1"/>
  <c r="G17" i="91"/>
  <c r="G19" i="91" s="1"/>
  <c r="J29" i="90" l="1"/>
  <c r="I29" i="90"/>
  <c r="H29" i="90"/>
  <c r="G29" i="90"/>
  <c r="L27" i="90"/>
  <c r="J19" i="90"/>
  <c r="M17" i="90"/>
  <c r="K17" i="90"/>
  <c r="I17" i="90"/>
  <c r="I19" i="90" s="1"/>
  <c r="H17" i="90"/>
  <c r="H19" i="90" s="1"/>
  <c r="G17" i="90"/>
  <c r="G19" i="90" s="1"/>
  <c r="J29" i="39" l="1"/>
  <c r="I29" i="39"/>
  <c r="M27" i="39"/>
  <c r="L27" i="39"/>
  <c r="J27" i="39"/>
  <c r="I27" i="39"/>
  <c r="H27" i="39"/>
  <c r="H29" i="39" s="1"/>
  <c r="G27" i="39"/>
  <c r="G29" i="39" s="1"/>
  <c r="J19" i="39"/>
  <c r="I19" i="39"/>
  <c r="H19" i="39"/>
  <c r="G19" i="39"/>
  <c r="M17" i="39"/>
  <c r="L17" i="39"/>
  <c r="J29" i="19" l="1"/>
  <c r="I29" i="19"/>
  <c r="H29" i="19"/>
  <c r="G29" i="19"/>
  <c r="L27" i="19"/>
  <c r="J19" i="19"/>
  <c r="M17" i="19"/>
  <c r="K17" i="19"/>
  <c r="I17" i="19"/>
  <c r="I19" i="19" s="1"/>
  <c r="H17" i="19"/>
  <c r="H19" i="19" s="1"/>
  <c r="G17" i="19"/>
  <c r="G19" i="19" s="1"/>
  <c r="J29" i="89" l="1"/>
  <c r="I29" i="89"/>
  <c r="H29" i="89"/>
  <c r="G29" i="89"/>
  <c r="L27" i="89"/>
  <c r="J19" i="89"/>
  <c r="H19" i="89"/>
  <c r="G19" i="89"/>
  <c r="M17" i="89"/>
  <c r="K17" i="89"/>
  <c r="I17" i="89"/>
  <c r="I19" i="89" s="1"/>
  <c r="H17" i="89"/>
  <c r="G17" i="89"/>
  <c r="J30" i="11" l="1"/>
  <c r="J28" i="11"/>
  <c r="I28" i="11"/>
  <c r="I30" i="11" s="1"/>
  <c r="H28" i="11"/>
  <c r="H30" i="11" s="1"/>
  <c r="G28" i="11"/>
  <c r="G30" i="11" s="1"/>
  <c r="J20" i="11"/>
  <c r="M18" i="11"/>
  <c r="K18" i="11"/>
  <c r="J18" i="11"/>
  <c r="I18" i="11"/>
  <c r="I20" i="11" s="1"/>
  <c r="H18" i="11"/>
  <c r="H20" i="11" s="1"/>
  <c r="G18" i="11"/>
  <c r="G20" i="11" s="1"/>
  <c r="M28" i="10" l="1"/>
  <c r="L28" i="10"/>
  <c r="J28" i="10"/>
  <c r="J30" i="10" s="1"/>
  <c r="I28" i="10"/>
  <c r="I30" i="10" s="1"/>
  <c r="H28" i="10"/>
  <c r="H30" i="10" s="1"/>
  <c r="G28" i="10"/>
  <c r="G30" i="10" s="1"/>
  <c r="J20" i="10"/>
  <c r="I20" i="10"/>
  <c r="H20" i="10"/>
  <c r="M18" i="10"/>
  <c r="L18" i="10"/>
  <c r="K18" i="10"/>
  <c r="J18" i="10"/>
  <c r="I18" i="10"/>
  <c r="H18" i="10"/>
  <c r="G18" i="10"/>
  <c r="G20" i="10" s="1"/>
  <c r="G30" i="57" l="1"/>
  <c r="M28" i="57"/>
  <c r="L28" i="57"/>
  <c r="J28" i="57"/>
  <c r="J30" i="57" s="1"/>
  <c r="I28" i="57"/>
  <c r="I30" i="57" s="1"/>
  <c r="H28" i="57"/>
  <c r="H30" i="57" s="1"/>
  <c r="G28" i="57"/>
  <c r="I20" i="57"/>
  <c r="H20" i="57"/>
  <c r="G20" i="57"/>
  <c r="M18" i="57"/>
  <c r="L18" i="57"/>
  <c r="J18" i="57"/>
  <c r="J20" i="57" s="1"/>
  <c r="H18" i="57"/>
  <c r="G18" i="57"/>
  <c r="M27" i="80" l="1"/>
  <c r="L27" i="80"/>
  <c r="J27" i="80"/>
  <c r="J29" i="80" s="1"/>
  <c r="I27" i="80"/>
  <c r="I29" i="80" s="1"/>
  <c r="H27" i="80"/>
  <c r="H29" i="80" s="1"/>
  <c r="G27" i="80"/>
  <c r="G29" i="80" s="1"/>
  <c r="G19" i="80"/>
  <c r="M17" i="80"/>
  <c r="L17" i="80"/>
  <c r="J17" i="80"/>
  <c r="J19" i="80" s="1"/>
  <c r="I17" i="80"/>
  <c r="I19" i="80" s="1"/>
  <c r="H17" i="80"/>
  <c r="H19" i="80" s="1"/>
  <c r="G17" i="80"/>
  <c r="M27" i="79" l="1"/>
  <c r="L27" i="79"/>
  <c r="J27" i="79"/>
  <c r="J29" i="79" s="1"/>
  <c r="I27" i="79"/>
  <c r="I29" i="79" s="1"/>
  <c r="H27" i="79"/>
  <c r="H29" i="79" s="1"/>
  <c r="G27" i="79"/>
  <c r="G29" i="79" s="1"/>
  <c r="M17" i="79"/>
  <c r="L17" i="79"/>
  <c r="J17" i="79"/>
  <c r="J19" i="79" s="1"/>
  <c r="I17" i="79"/>
  <c r="I19" i="79" s="1"/>
  <c r="H17" i="79"/>
  <c r="H19" i="79" s="1"/>
  <c r="G17" i="79"/>
  <c r="G19" i="79" s="1"/>
  <c r="M27" i="53" l="1"/>
  <c r="J27" i="53"/>
  <c r="J29" i="53" s="1"/>
  <c r="I27" i="53"/>
  <c r="I29" i="53" s="1"/>
  <c r="H27" i="53"/>
  <c r="H29" i="53" s="1"/>
  <c r="G27" i="53"/>
  <c r="G29" i="53" s="1"/>
  <c r="M17" i="53"/>
  <c r="L17" i="53"/>
  <c r="J17" i="53"/>
  <c r="J19" i="53" s="1"/>
  <c r="I17" i="53"/>
  <c r="I19" i="53" s="1"/>
  <c r="H17" i="53"/>
  <c r="H19" i="53" s="1"/>
  <c r="G17" i="53"/>
  <c r="G19" i="53" s="1"/>
  <c r="M27" i="51" l="1"/>
  <c r="L27" i="51"/>
  <c r="J27" i="51"/>
  <c r="J29" i="51" s="1"/>
  <c r="I27" i="51"/>
  <c r="I29" i="51" s="1"/>
  <c r="H27" i="51"/>
  <c r="H29" i="51" s="1"/>
  <c r="G27" i="51"/>
  <c r="G29" i="51" s="1"/>
  <c r="H19" i="51"/>
  <c r="G19" i="51"/>
  <c r="M17" i="51"/>
  <c r="L17" i="51"/>
  <c r="K17" i="51"/>
  <c r="J17" i="51"/>
  <c r="J19" i="51" s="1"/>
  <c r="I17" i="51"/>
  <c r="I19" i="51" s="1"/>
  <c r="H17" i="51"/>
  <c r="G17" i="51"/>
  <c r="K26" i="43" l="1"/>
  <c r="J26" i="43"/>
  <c r="J28" i="43" s="1"/>
  <c r="I26" i="43"/>
  <c r="I28" i="43" s="1"/>
  <c r="H26" i="43"/>
  <c r="H28" i="43" s="1"/>
  <c r="G26" i="43"/>
  <c r="G28" i="43" s="1"/>
  <c r="H18" i="43"/>
  <c r="G18" i="43"/>
  <c r="M16" i="43"/>
  <c r="L16" i="43"/>
  <c r="K16" i="43"/>
  <c r="J16" i="43"/>
  <c r="J18" i="43" s="1"/>
  <c r="I16" i="43"/>
  <c r="I18" i="43" s="1"/>
  <c r="H16" i="43"/>
  <c r="G16" i="43"/>
  <c r="M27" i="78" l="1"/>
  <c r="L27" i="78"/>
  <c r="J27" i="78"/>
  <c r="J29" i="78" s="1"/>
  <c r="I27" i="78"/>
  <c r="I29" i="78" s="1"/>
  <c r="H27" i="78"/>
  <c r="H29" i="78" s="1"/>
  <c r="G27" i="78"/>
  <c r="G29" i="78" s="1"/>
  <c r="G19" i="78"/>
  <c r="M17" i="78"/>
  <c r="L17" i="78"/>
  <c r="J17" i="78"/>
  <c r="J19" i="78" s="1"/>
  <c r="I17" i="78"/>
  <c r="I19" i="78" s="1"/>
  <c r="H17" i="78"/>
  <c r="H19" i="78" s="1"/>
  <c r="G17" i="78"/>
  <c r="M27" i="77" l="1"/>
  <c r="L27" i="77"/>
  <c r="J27" i="77"/>
  <c r="J29" i="77" s="1"/>
  <c r="I27" i="77"/>
  <c r="I29" i="77" s="1"/>
  <c r="H27" i="77"/>
  <c r="H29" i="77" s="1"/>
  <c r="G27" i="77"/>
  <c r="G29" i="77" s="1"/>
  <c r="M17" i="77"/>
  <c r="L17" i="77"/>
  <c r="J17" i="77"/>
  <c r="J19" i="77" s="1"/>
  <c r="I17" i="77"/>
  <c r="I19" i="77" s="1"/>
  <c r="H17" i="77"/>
  <c r="H19" i="77" s="1"/>
  <c r="G17" i="77"/>
  <c r="G19" i="77" s="1"/>
  <c r="M27" i="76" l="1"/>
  <c r="L27" i="76"/>
  <c r="J27" i="76"/>
  <c r="J29" i="76" s="1"/>
  <c r="I27" i="76"/>
  <c r="I29" i="76" s="1"/>
  <c r="H27" i="76"/>
  <c r="H29" i="76" s="1"/>
  <c r="G27" i="76"/>
  <c r="G29" i="76" s="1"/>
  <c r="M17" i="76"/>
  <c r="L17" i="76"/>
  <c r="J17" i="76"/>
  <c r="J19" i="76" s="1"/>
  <c r="I17" i="76"/>
  <c r="I19" i="76" s="1"/>
  <c r="H17" i="76"/>
  <c r="H19" i="76" s="1"/>
  <c r="G17" i="76"/>
  <c r="G19" i="76" s="1"/>
  <c r="M27" i="103" l="1"/>
  <c r="L27" i="103"/>
  <c r="J27" i="103"/>
  <c r="J29" i="103" s="1"/>
  <c r="I27" i="103"/>
  <c r="I29" i="103" s="1"/>
  <c r="H27" i="103"/>
  <c r="H29" i="103" s="1"/>
  <c r="G27" i="103"/>
  <c r="G29" i="103" s="1"/>
  <c r="H19" i="103"/>
  <c r="G19" i="103"/>
  <c r="M17" i="103"/>
  <c r="L17" i="103"/>
  <c r="J17" i="103"/>
  <c r="J19" i="103" s="1"/>
  <c r="I17" i="103"/>
  <c r="I19" i="103" s="1"/>
  <c r="H17" i="103"/>
  <c r="G17" i="103"/>
  <c r="M27" i="69" l="1"/>
  <c r="L27" i="69"/>
  <c r="J27" i="69"/>
  <c r="J29" i="69" s="1"/>
  <c r="I27" i="69"/>
  <c r="I29" i="69" s="1"/>
  <c r="H27" i="69"/>
  <c r="H29" i="69" s="1"/>
  <c r="G27" i="69"/>
  <c r="G29" i="69" s="1"/>
  <c r="H19" i="69"/>
  <c r="G19" i="69"/>
  <c r="M17" i="69"/>
  <c r="L17" i="69"/>
  <c r="J17" i="69"/>
  <c r="J19" i="69" s="1"/>
  <c r="I17" i="69"/>
  <c r="I19" i="69" s="1"/>
  <c r="H17" i="69"/>
  <c r="G17" i="69"/>
  <c r="M27" i="72" l="1"/>
  <c r="L27" i="72"/>
  <c r="J27" i="72"/>
  <c r="J29" i="72" s="1"/>
  <c r="I27" i="72"/>
  <c r="I29" i="72" s="1"/>
  <c r="H27" i="72"/>
  <c r="H29" i="72" s="1"/>
  <c r="G27" i="72"/>
  <c r="G29" i="72" s="1"/>
  <c r="M17" i="72"/>
  <c r="L17" i="72"/>
  <c r="J17" i="72"/>
  <c r="J19" i="72" s="1"/>
  <c r="I17" i="72"/>
  <c r="I19" i="72" s="1"/>
  <c r="H17" i="72"/>
  <c r="H19" i="72" s="1"/>
  <c r="G17" i="72"/>
  <c r="G19" i="72" s="1"/>
  <c r="M27" i="71" l="1"/>
  <c r="L27" i="71"/>
  <c r="J27" i="71"/>
  <c r="J29" i="71" s="1"/>
  <c r="I27" i="71"/>
  <c r="I29" i="71" s="1"/>
  <c r="H27" i="71"/>
  <c r="H29" i="71" s="1"/>
  <c r="G27" i="71"/>
  <c r="G29" i="71" s="1"/>
  <c r="M17" i="71"/>
  <c r="L17" i="71"/>
  <c r="J17" i="71"/>
  <c r="J19" i="71" s="1"/>
  <c r="I17" i="71"/>
  <c r="I19" i="71" s="1"/>
  <c r="H17" i="71"/>
  <c r="H19" i="71" s="1"/>
  <c r="G17" i="71"/>
  <c r="G19" i="71" s="1"/>
  <c r="M27" i="21" l="1"/>
  <c r="L27" i="21"/>
  <c r="J27" i="21"/>
  <c r="J29" i="21" s="1"/>
  <c r="I27" i="21"/>
  <c r="I29" i="21" s="1"/>
  <c r="H27" i="21"/>
  <c r="H29" i="21" s="1"/>
  <c r="G27" i="21"/>
  <c r="G29" i="21" s="1"/>
  <c r="J19" i="21"/>
  <c r="I19" i="21"/>
  <c r="H19" i="21"/>
  <c r="G19" i="21"/>
  <c r="M17" i="21"/>
  <c r="M27" i="66" l="1"/>
  <c r="L27" i="66"/>
  <c r="J27" i="66"/>
  <c r="J29" i="66" s="1"/>
  <c r="I27" i="66"/>
  <c r="I29" i="66" s="1"/>
  <c r="H27" i="66"/>
  <c r="H29" i="66" s="1"/>
  <c r="G27" i="66"/>
  <c r="G29" i="66" s="1"/>
  <c r="H19" i="66"/>
  <c r="M17" i="66"/>
  <c r="L17" i="66"/>
  <c r="J17" i="66"/>
  <c r="J19" i="66" s="1"/>
  <c r="I17" i="66"/>
  <c r="I19" i="66" s="1"/>
  <c r="H17" i="66"/>
  <c r="G17" i="66"/>
  <c r="G19" i="66" s="1"/>
  <c r="M27" i="68" l="1"/>
  <c r="L27" i="68"/>
  <c r="J27" i="68"/>
  <c r="J29" i="68" s="1"/>
  <c r="I27" i="68"/>
  <c r="I29" i="68" s="1"/>
  <c r="H27" i="68"/>
  <c r="H29" i="68" s="1"/>
  <c r="G27" i="68"/>
  <c r="G29" i="68" s="1"/>
  <c r="M17" i="68"/>
  <c r="L17" i="68"/>
  <c r="J17" i="68"/>
  <c r="J19" i="68" s="1"/>
  <c r="I17" i="68"/>
  <c r="I19" i="68" s="1"/>
  <c r="H17" i="68"/>
  <c r="H19" i="68" s="1"/>
  <c r="G17" i="68"/>
  <c r="G19" i="68" s="1"/>
</calcChain>
</file>

<file path=xl/sharedStrings.xml><?xml version="1.0" encoding="utf-8"?>
<sst xmlns="http://schemas.openxmlformats.org/spreadsheetml/2006/main" count="2596" uniqueCount="129">
  <si>
    <t xml:space="preserve"> </t>
  </si>
  <si>
    <t>2020- 2021 Expenditure</t>
  </si>
  <si>
    <t>Members Name</t>
  </si>
  <si>
    <t>M Brown</t>
  </si>
  <si>
    <t>Current Position Held</t>
  </si>
  <si>
    <t>Councillor</t>
  </si>
  <si>
    <t>Council Duties -  Expenses</t>
  </si>
  <si>
    <t>Journey Details</t>
  </si>
  <si>
    <t>Detailed Description of Approved Duty</t>
  </si>
  <si>
    <t>Expense Items or details of Journey</t>
  </si>
  <si>
    <t>Car Mileage</t>
  </si>
  <si>
    <t>Motor Cycle Mileage</t>
  </si>
  <si>
    <t>Bicycle Mileage</t>
  </si>
  <si>
    <t>Passenger Mileage</t>
  </si>
  <si>
    <t>Subsistence</t>
  </si>
  <si>
    <t>Other Travel etc.</t>
  </si>
  <si>
    <t>Other Expenses</t>
  </si>
  <si>
    <t>Date</t>
  </si>
  <si>
    <t>Time of Departure</t>
  </si>
  <si>
    <t>Time of Arrival</t>
  </si>
  <si>
    <t>Apr 20 - Mar 21</t>
  </si>
  <si>
    <t>Mobile Phone</t>
  </si>
  <si>
    <t>Sub Total</t>
  </si>
  <si>
    <t>Rate</t>
  </si>
  <si>
    <t>Cash Value of Mileage Claim</t>
  </si>
  <si>
    <t>Conference/Visit - Expenses</t>
  </si>
  <si>
    <t>2020 - 2021 Expenditure</t>
  </si>
  <si>
    <t>Bruce G</t>
  </si>
  <si>
    <t xml:space="preserve">Apr 20 - Mar 21 </t>
  </si>
  <si>
    <t>N Cook</t>
  </si>
  <si>
    <t>Apr 20 -Mar 21</t>
  </si>
  <si>
    <t>P Doggart</t>
  </si>
  <si>
    <t xml:space="preserve"> S Douglas</t>
  </si>
  <si>
    <t>G Hutchison</t>
  </si>
  <si>
    <t>A Johnston</t>
  </si>
  <si>
    <t>C Laidlaw</t>
  </si>
  <si>
    <t>J McLellan</t>
  </si>
  <si>
    <t>M Mitchell</t>
  </si>
  <si>
    <t>J Mowat</t>
  </si>
  <si>
    <t>Convener - Governance, Risk &amp; Best Value</t>
  </si>
  <si>
    <t>C Rose</t>
  </si>
  <si>
    <t>J Rust</t>
  </si>
  <si>
    <t xml:space="preserve">S Smith </t>
  </si>
  <si>
    <t xml:space="preserve">S Webber </t>
  </si>
  <si>
    <t xml:space="preserve">Mobile Phone </t>
  </si>
  <si>
    <t>I Whyte</t>
  </si>
  <si>
    <t>Opposition Group Leader</t>
  </si>
  <si>
    <t>Annual Bus Pass - Paid by CEC</t>
  </si>
  <si>
    <t xml:space="preserve">
0.45</t>
  </si>
  <si>
    <t>C Booth</t>
  </si>
  <si>
    <t>S Burgess</t>
  </si>
  <si>
    <t>Annual Bus Pass - paid by CEC</t>
  </si>
  <si>
    <t>Apr 20 -  Mar 21</t>
  </si>
  <si>
    <t>M Campbell</t>
  </si>
  <si>
    <t>G Corbett</t>
  </si>
  <si>
    <t>M Main</t>
  </si>
  <si>
    <t>C Miller</t>
  </si>
  <si>
    <t>S Rae</t>
  </si>
  <si>
    <t>Mobie Phone</t>
  </si>
  <si>
    <t>A Staniforth</t>
  </si>
  <si>
    <t>G Barrie</t>
  </si>
  <si>
    <t>C Bridgman</t>
  </si>
  <si>
    <t>A Graczyk</t>
  </si>
  <si>
    <t>L Ritchie</t>
  </si>
  <si>
    <t xml:space="preserve">S Arthur </t>
  </si>
  <si>
    <t xml:space="preserve">L M Cameron </t>
  </si>
  <si>
    <t>M Child</t>
  </si>
  <si>
    <t>Vice Convener - Planning</t>
  </si>
  <si>
    <t>C Day</t>
  </si>
  <si>
    <t>Depute Leader of the Council</t>
  </si>
  <si>
    <t>K Doran</t>
  </si>
  <si>
    <t>Vice Convener - Transport &amp; Environment</t>
  </si>
  <si>
    <t>J Griffiths</t>
  </si>
  <si>
    <t>Depute Convener/Vice Convener - Finance &amp; Resources</t>
  </si>
  <si>
    <t>R Henderson</t>
  </si>
  <si>
    <t>Convener of Integration Joint Board/Councillor</t>
  </si>
  <si>
    <t>G Munro</t>
  </si>
  <si>
    <t>I Perry</t>
  </si>
  <si>
    <t>Convener - Education, Children &amp; Families</t>
  </si>
  <si>
    <t>M Watt</t>
  </si>
  <si>
    <t>Vice Convener - Housing, Homelessness &amp; Fairwork</t>
  </si>
  <si>
    <t>D Wilson</t>
  </si>
  <si>
    <t>Convener - Culture &amp; Communities</t>
  </si>
  <si>
    <t>R Aldridge</t>
  </si>
  <si>
    <t>G Gloyer</t>
  </si>
  <si>
    <t xml:space="preserve">Councillor  </t>
  </si>
  <si>
    <t>K Lang</t>
  </si>
  <si>
    <t>H Osler</t>
  </si>
  <si>
    <t>N Ross</t>
  </si>
  <si>
    <t>L Young</t>
  </si>
  <si>
    <t>E Bird</t>
  </si>
  <si>
    <t>Improving Children &amp; Young People's Services Conference</t>
  </si>
  <si>
    <t xml:space="preserve">Virtual Conference </t>
  </si>
  <si>
    <t>K Campbell</t>
  </si>
  <si>
    <t>Convener - Housing, Homelessness &amp; Fairwork</t>
  </si>
  <si>
    <t>A Dickie</t>
  </si>
  <si>
    <t>Vice Convener- Children &amp; Families</t>
  </si>
  <si>
    <t>D Dixon</t>
  </si>
  <si>
    <t xml:space="preserve">Vice Convener Regulatory  </t>
  </si>
  <si>
    <t>C Fullerton</t>
  </si>
  <si>
    <t>Convener - Regulatroy</t>
  </si>
  <si>
    <t>N Gardiner</t>
  </si>
  <si>
    <t>Convener - Planning</t>
  </si>
  <si>
    <t>G Gordon</t>
  </si>
  <si>
    <t xml:space="preserve">Contract Taxi </t>
  </si>
  <si>
    <t>D Howie</t>
  </si>
  <si>
    <t xml:space="preserve">Councillor </t>
  </si>
  <si>
    <t>Contract Taxi</t>
  </si>
  <si>
    <t>D Key</t>
  </si>
  <si>
    <t>Convener of Lothian Valuation Joint Board/Councillor</t>
  </si>
  <si>
    <t>L Macinnes</t>
  </si>
  <si>
    <t>Convener - Transport &amp; Environment</t>
  </si>
  <si>
    <t>A McNeese-Mechan</t>
  </si>
  <si>
    <t>Vice Convener - Culture &amp; Communities</t>
  </si>
  <si>
    <t>A McVey</t>
  </si>
  <si>
    <t>Leader of the Council</t>
  </si>
  <si>
    <t>01 Oct 2020</t>
  </si>
  <si>
    <t>R Munn</t>
  </si>
  <si>
    <t>Acting Convener - Finance &amp; Resources</t>
  </si>
  <si>
    <t xml:space="preserve">01 Oct 2020 </t>
  </si>
  <si>
    <t>A Rankin</t>
  </si>
  <si>
    <t>Convener - Finance &amp; Resources</t>
  </si>
  <si>
    <t>F Ross</t>
  </si>
  <si>
    <t>Lord Provost</t>
  </si>
  <si>
    <t>N Work</t>
  </si>
  <si>
    <t>Convener - Licensing Board</t>
  </si>
  <si>
    <t>E Young</t>
  </si>
  <si>
    <t>Nov 20 - Mar 21</t>
  </si>
  <si>
    <t>J Campbell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</si>
</sst>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dd\ mmm\ yyyy"/>
    <numFmt numFmtId="165" formatCode="&quot;£&quot;#,##0.00"/>
    <numFmt numFmtId="166" formatCode="&quot;£&quot;#,##0.0;[Red]\-&quot;£&quot;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</font>
    <font>
      <b/>
      <sz val="11"/>
      <name val="Arial"/>
    </font>
    <font>
      <sz val="11"/>
      <name val="Arial"/>
    </font>
    <font>
      <b/>
      <u/>
      <sz val="11"/>
      <name val="Arial"/>
    </font>
    <font>
      <u/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164" fontId="7" fillId="0" borderId="0" xfId="0" applyNumberFormat="1" applyFont="1"/>
    <xf numFmtId="0" fontId="8" fillId="0" borderId="0" xfId="0" applyFont="1"/>
    <xf numFmtId="0" fontId="2" fillId="0" borderId="0" xfId="0" applyFont="1" applyProtection="1">
      <protection locked="0"/>
    </xf>
    <xf numFmtId="164" fontId="9" fillId="0" borderId="0" xfId="0" applyNumberFormat="1" applyFont="1"/>
    <xf numFmtId="0" fontId="5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7" fontId="0" fillId="0" borderId="0" xfId="0" applyNumberFormat="1" applyProtection="1">
      <protection hidden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8" fillId="2" borderId="5" xfId="0" applyFont="1" applyFill="1" applyBorder="1"/>
    <xf numFmtId="164" fontId="8" fillId="0" borderId="3" xfId="0" applyNumberFormat="1" applyFont="1" applyBorder="1" applyAlignment="1">
      <alignment horizontal="right"/>
    </xf>
    <xf numFmtId="0" fontId="8" fillId="0" borderId="3" xfId="0" applyFont="1" applyBorder="1"/>
    <xf numFmtId="0" fontId="8" fillId="0" borderId="5" xfId="0" applyFont="1" applyBorder="1" applyAlignment="1">
      <alignment wrapText="1"/>
    </xf>
    <xf numFmtId="0" fontId="8" fillId="0" borderId="5" xfId="0" applyFont="1" applyBorder="1"/>
    <xf numFmtId="165" fontId="8" fillId="0" borderId="5" xfId="0" applyNumberFormat="1" applyFont="1" applyBorder="1"/>
    <xf numFmtId="8" fontId="8" fillId="0" borderId="5" xfId="0" applyNumberFormat="1" applyFont="1" applyBorder="1"/>
    <xf numFmtId="0" fontId="8" fillId="2" borderId="3" xfId="0" applyFont="1" applyFill="1" applyBorder="1"/>
    <xf numFmtId="0" fontId="8" fillId="3" borderId="0" xfId="0" applyFont="1" applyFill="1"/>
    <xf numFmtId="0" fontId="7" fillId="0" borderId="0" xfId="0" applyFont="1"/>
    <xf numFmtId="164" fontId="7" fillId="0" borderId="3" xfId="0" applyNumberFormat="1" applyFont="1" applyBorder="1"/>
    <xf numFmtId="164" fontId="9" fillId="0" borderId="1" xfId="0" applyNumberFormat="1" applyFont="1" applyBorder="1"/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8" fillId="4" borderId="8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wrapText="1"/>
    </xf>
    <xf numFmtId="0" fontId="8" fillId="2" borderId="8" xfId="0" applyFont="1" applyFill="1" applyBorder="1"/>
    <xf numFmtId="164" fontId="7" fillId="0" borderId="8" xfId="0" applyNumberFormat="1" applyFont="1" applyBorder="1"/>
    <xf numFmtId="164" fontId="8" fillId="0" borderId="8" xfId="0" applyNumberFormat="1" applyFont="1" applyBorder="1" applyAlignment="1">
      <alignment horizontal="center"/>
    </xf>
    <xf numFmtId="164" fontId="8" fillId="0" borderId="8" xfId="0" applyNumberFormat="1" applyFont="1" applyBorder="1" applyAlignment="1" applyProtection="1">
      <alignment horizontal="right"/>
      <protection locked="0"/>
    </xf>
    <xf numFmtId="20" fontId="8" fillId="0" borderId="5" xfId="0" applyNumberFormat="1" applyFont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5" xfId="0" applyFont="1" applyBorder="1" applyProtection="1">
      <protection locked="0"/>
    </xf>
    <xf numFmtId="165" fontId="8" fillId="0" borderId="5" xfId="0" applyNumberFormat="1" applyFont="1" applyBorder="1" applyProtection="1">
      <protection locked="0"/>
    </xf>
    <xf numFmtId="165" fontId="8" fillId="0" borderId="5" xfId="0" applyNumberFormat="1" applyFont="1" applyBorder="1" applyAlignment="1" applyProtection="1">
      <alignment horizontal="right" wrapText="1"/>
      <protection locked="0"/>
    </xf>
    <xf numFmtId="165" fontId="8" fillId="3" borderId="0" xfId="0" applyNumberFormat="1" applyFont="1" applyFill="1"/>
    <xf numFmtId="164" fontId="8" fillId="0" borderId="8" xfId="0" applyNumberFormat="1" applyFont="1" applyBorder="1" applyProtection="1">
      <protection locked="0"/>
    </xf>
    <xf numFmtId="164" fontId="8" fillId="0" borderId="8" xfId="0" applyNumberFormat="1" applyFont="1" applyBorder="1" applyAlignment="1">
      <alignment wrapText="1"/>
    </xf>
    <xf numFmtId="164" fontId="8" fillId="0" borderId="8" xfId="0" quotePrefix="1" applyNumberFormat="1" applyFont="1" applyBorder="1" applyAlignment="1" applyProtection="1">
      <alignment horizontal="right"/>
      <protection locked="0"/>
    </xf>
    <xf numFmtId="0" fontId="8" fillId="4" borderId="5" xfId="0" applyFont="1" applyFill="1" applyBorder="1" applyAlignment="1">
      <alignment wrapText="1"/>
    </xf>
    <xf numFmtId="0" fontId="8" fillId="4" borderId="5" xfId="0" applyFont="1" applyFill="1" applyBorder="1"/>
    <xf numFmtId="164" fontId="8" fillId="0" borderId="8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vertical="top" wrapText="1"/>
    </xf>
    <xf numFmtId="8" fontId="8" fillId="0" borderId="5" xfId="0" applyNumberFormat="1" applyFont="1" applyBorder="1" applyAlignment="1">
      <alignment horizontal="right" wrapText="1"/>
    </xf>
    <xf numFmtId="165" fontId="8" fillId="0" borderId="5" xfId="0" applyNumberFormat="1" applyFont="1" applyBorder="1" applyAlignment="1">
      <alignment horizontal="right" wrapText="1"/>
    </xf>
    <xf numFmtId="164" fontId="8" fillId="0" borderId="3" xfId="0" applyNumberFormat="1" applyFont="1" applyBorder="1" applyProtection="1">
      <protection locked="0"/>
    </xf>
    <xf numFmtId="0" fontId="11" fillId="0" borderId="0" xfId="0" applyFont="1"/>
    <xf numFmtId="0" fontId="11" fillId="0" borderId="1" xfId="0" applyFont="1" applyBorder="1"/>
    <xf numFmtId="0" fontId="12" fillId="0" borderId="1" xfId="0" applyFont="1" applyBorder="1"/>
    <xf numFmtId="0" fontId="12" fillId="0" borderId="0" xfId="0" applyFont="1"/>
    <xf numFmtId="0" fontId="13" fillId="0" borderId="0" xfId="0" applyFont="1"/>
    <xf numFmtId="0" fontId="11" fillId="0" borderId="2" xfId="0" applyFont="1" applyBorder="1"/>
    <xf numFmtId="0" fontId="12" fillId="0" borderId="2" xfId="0" applyFont="1" applyBorder="1"/>
    <xf numFmtId="164" fontId="8" fillId="0" borderId="8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6" xfId="0" applyFont="1" applyBorder="1"/>
    <xf numFmtId="8" fontId="8" fillId="0" borderId="3" xfId="0" applyNumberFormat="1" applyFont="1" applyBorder="1"/>
    <xf numFmtId="8" fontId="8" fillId="3" borderId="0" xfId="0" applyNumberFormat="1" applyFont="1" applyFill="1"/>
    <xf numFmtId="164" fontId="8" fillId="0" borderId="6" xfId="0" applyNumberFormat="1" applyFont="1" applyBorder="1" applyAlignment="1">
      <alignment horizontal="right"/>
    </xf>
    <xf numFmtId="164" fontId="8" fillId="0" borderId="6" xfId="0" applyNumberFormat="1" applyFont="1" applyBorder="1"/>
    <xf numFmtId="0" fontId="8" fillId="0" borderId="6" xfId="0" applyFont="1" applyBorder="1" applyAlignment="1">
      <alignment wrapText="1"/>
    </xf>
    <xf numFmtId="8" fontId="8" fillId="0" borderId="6" xfId="0" applyNumberFormat="1" applyFont="1" applyBorder="1"/>
    <xf numFmtId="0" fontId="8" fillId="0" borderId="3" xfId="0" applyFont="1" applyBorder="1" applyAlignment="1">
      <alignment wrapText="1"/>
    </xf>
    <xf numFmtId="165" fontId="8" fillId="4" borderId="5" xfId="0" applyNumberFormat="1" applyFont="1" applyFill="1" applyBorder="1"/>
    <xf numFmtId="165" fontId="8" fillId="0" borderId="6" xfId="0" applyNumberFormat="1" applyFont="1" applyBorder="1"/>
    <xf numFmtId="49" fontId="8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8" fontId="5" fillId="0" borderId="0" xfId="0" applyNumberFormat="1" applyFont="1"/>
    <xf numFmtId="164" fontId="8" fillId="0" borderId="8" xfId="0" applyNumberFormat="1" applyFont="1" applyBorder="1"/>
    <xf numFmtId="0" fontId="6" fillId="2" borderId="4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2" fillId="2" borderId="5" xfId="0" applyFont="1" applyFill="1" applyBorder="1"/>
    <xf numFmtId="8" fontId="8" fillId="0" borderId="0" xfId="0" applyNumberFormat="1" applyFont="1"/>
    <xf numFmtId="0" fontId="8" fillId="0" borderId="5" xfId="0" applyFont="1" applyBorder="1" applyAlignment="1">
      <alignment horizontal="right"/>
    </xf>
    <xf numFmtId="0" fontId="8" fillId="0" borderId="0" xfId="0" applyFont="1" applyProtection="1">
      <protection locked="0"/>
    </xf>
    <xf numFmtId="164" fontId="8" fillId="0" borderId="8" xfId="0" applyNumberFormat="1" applyFont="1" applyBorder="1" applyAlignment="1">
      <alignment horizontal="right" wrapText="1"/>
    </xf>
    <xf numFmtId="0" fontId="8" fillId="0" borderId="3" xfId="0" applyFont="1" applyBorder="1" applyAlignment="1" applyProtection="1">
      <alignment wrapText="1"/>
      <protection locked="0"/>
    </xf>
    <xf numFmtId="0" fontId="9" fillId="0" borderId="1" xfId="0" applyFont="1" applyBorder="1"/>
    <xf numFmtId="0" fontId="8" fillId="0" borderId="8" xfId="0" applyFont="1" applyBorder="1" applyAlignment="1">
      <alignment wrapText="1"/>
    </xf>
    <xf numFmtId="0" fontId="8" fillId="0" borderId="5" xfId="0" applyFont="1" applyBorder="1" applyAlignment="1">
      <alignment horizontal="right" wrapText="1"/>
    </xf>
    <xf numFmtId="166" fontId="8" fillId="0" borderId="5" xfId="0" applyNumberFormat="1" applyFont="1" applyBorder="1" applyAlignment="1">
      <alignment horizontal="right" wrapText="1"/>
    </xf>
    <xf numFmtId="2" fontId="8" fillId="0" borderId="5" xfId="0" applyNumberFormat="1" applyFont="1" applyBorder="1"/>
    <xf numFmtId="164" fontId="8" fillId="0" borderId="8" xfId="0" applyNumberFormat="1" applyFont="1" applyBorder="1" applyAlignment="1" applyProtection="1">
      <alignment horizontal="right" wrapText="1"/>
      <protection locked="0"/>
    </xf>
    <xf numFmtId="0" fontId="8" fillId="0" borderId="5" xfId="0" applyFont="1" applyBorder="1" applyAlignment="1">
      <alignment horizontal="center" wrapText="1"/>
    </xf>
    <xf numFmtId="8" fontId="5" fillId="0" borderId="0" xfId="0" quotePrefix="1" applyNumberFormat="1" applyFont="1" applyAlignment="1">
      <alignment horizontal="right"/>
    </xf>
    <xf numFmtId="164" fontId="8" fillId="0" borderId="8" xfId="0" applyNumberFormat="1" applyFont="1" applyBorder="1" applyAlignment="1" applyProtection="1">
      <alignment horizontal="center" wrapText="1"/>
      <protection locked="0"/>
    </xf>
    <xf numFmtId="0" fontId="8" fillId="0" borderId="5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2" fillId="0" borderId="1" xfId="0" applyFont="1" applyBorder="1"/>
    <xf numFmtId="164" fontId="8" fillId="0" borderId="8" xfId="0" applyNumberFormat="1" applyFont="1" applyBorder="1" applyAlignment="1">
      <alignment horizontal="left" wrapText="1"/>
    </xf>
    <xf numFmtId="164" fontId="8" fillId="0" borderId="8" xfId="0" applyNumberFormat="1" applyFont="1" applyBorder="1" applyAlignment="1" applyProtection="1">
      <alignment horizontal="left" wrapText="1"/>
      <protection locked="0"/>
    </xf>
    <xf numFmtId="0" fontId="5" fillId="0" borderId="2" xfId="0" applyFont="1" applyBorder="1" applyProtection="1">
      <protection locked="0"/>
    </xf>
    <xf numFmtId="164" fontId="8" fillId="0" borderId="8" xfId="0" applyNumberFormat="1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FD15AFC-68D1-4A81-97E4-311FCA2F2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8447A3CB-BD49-402D-AF59-F8B4CBFE1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5F48B91-9CA2-4A6D-9695-22DD56CA4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431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E5D8CBA-8F7E-404A-81BA-FC02E8939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146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A68324A-C9C9-4DE9-B593-5868CCD85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F9836B2-6EBB-4390-9DF4-7734922F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638175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2CA4867-9766-41CD-A9F9-40C2211C2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61925"/>
          <a:ext cx="2562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A3EE73D-907B-42FD-BEFE-6C9AD7371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743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0</xdr:rowOff>
    </xdr:from>
    <xdr:to>
      <xdr:col>3</xdr:col>
      <xdr:colOff>552450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</xdr:row>
      <xdr:rowOff>12700</xdr:rowOff>
    </xdr:from>
    <xdr:to>
      <xdr:col>3</xdr:col>
      <xdr:colOff>628650</xdr:colOff>
      <xdr:row>5</xdr:row>
      <xdr:rowOff>152400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F109A603-69BD-488D-9DC1-13B580E67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74625"/>
          <a:ext cx="26098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66C5943-72BD-42D6-A555-5CCC68094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90512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23DA95B-7A66-4C7F-9C9C-C87D65042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908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CE7395F-A9F6-47EE-9B7B-C6EA8508B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568B281-F63B-4B22-BE9F-7CE824522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485775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614A9E8-23C9-44B3-9016-16E0936F4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DBCFC31-1947-43EA-A5FA-A939167A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003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DE62839-4217-4229-BF30-643E24AC8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B9C3DD8D-240C-4140-BABA-3E3D13ECA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816ABE5-12B2-4612-AA26-B6F58BA90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1DFCEEBA-FB64-4C99-96F2-E4C18A495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5622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F1072E4-D7E1-4F2E-8044-78FDBAE89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71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3</xdr:col>
      <xdr:colOff>511175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3900B85-01D6-45D2-A40E-344774071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12700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F47DAB9-6523-4F07-AB71-FC78A41D7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74625"/>
          <a:ext cx="2647950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504825</xdr:colOff>
      <xdr:row>0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FD3A7B08-11E1-4138-AE6E-9C4C5D73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223520"/>
          <a:ext cx="2546985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63500</xdr:rowOff>
    </xdr:from>
    <xdr:to>
      <xdr:col>3</xdr:col>
      <xdr:colOff>504825</xdr:colOff>
      <xdr:row>6</xdr:row>
      <xdr:rowOff>0</xdr:rowOff>
    </xdr:to>
    <xdr:pic>
      <xdr:nvPicPr>
        <xdr:cNvPr id="4" name="Picture 5" descr="Black City tab">
          <a:extLst>
            <a:ext uri="{FF2B5EF4-FFF2-40B4-BE49-F238E27FC236}">
              <a16:creationId xmlns:a16="http://schemas.microsoft.com/office/drawing/2014/main" id="{315FBDB1-1148-427B-BB04-62A1E4978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25425"/>
          <a:ext cx="2495550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EB23E718-210A-4437-8AC7-F9FFA3699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3DAEA5F-2808-4BF2-B582-E2C217AE7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431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F3341DB-0190-4737-A0AF-ED9985CC4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71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CAD8FAA7-6D00-4002-8511-F1B21D8B5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76EAF5B-384C-4509-9833-08295CA83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19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6D391940-D9AC-4A60-9E9D-9ECC7D419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D8B41040-21FA-4E8B-B98D-CF259BCC6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590550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2E29EBB-A831-4C03-A47B-8ACEBBB65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5431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7C2059F8-8EE2-4B2F-AC6B-4BABDDE05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812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F8091E69-ADCA-4EFC-95BF-EDAEFFEA0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5717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3</xdr:col>
      <xdr:colOff>638175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2087617-E30A-4410-BD63-C4FAC56D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AF04BA47-F37D-44C4-A145-0BAE5645E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0032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6ED890CE-66EA-4B1D-BFBF-D8ED26A87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479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C7150CC-8B78-40F5-88FE-B6304FECE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55855FA-163E-466D-9071-FCB1DE03A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15875</xdr:rowOff>
    </xdr:from>
    <xdr:to>
      <xdr:col>3</xdr:col>
      <xdr:colOff>600075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8E181DCA-CBF0-492C-8BCE-7283BA505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77800"/>
          <a:ext cx="2543175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71E7670-36F4-43A4-AE06-8B3310EA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561975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39A91AD-3D15-426A-92B1-7D6ED121B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098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640B03F-D8A2-48AF-9A47-EE9B13AD2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12700</xdr:rowOff>
    </xdr:from>
    <xdr:to>
      <xdr:col>3</xdr:col>
      <xdr:colOff>680884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AB3B40A-7E35-44D8-AD3A-207B28CE5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74625"/>
          <a:ext cx="2614459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7D9F8D99-B4B0-426B-B09D-74308DBE9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622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</xdr:colOff>
      <xdr:row>1</xdr:row>
      <xdr:rowOff>3175</xdr:rowOff>
    </xdr:from>
    <xdr:to>
      <xdr:col>3</xdr:col>
      <xdr:colOff>596900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74267704-13A6-4615-B9C4-CDBAFC8F7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975" y="165100"/>
          <a:ext cx="2546350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4318CA45-8AD9-42BF-9E1F-FDC02ECF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0102C01B-5F0A-4247-80E6-05727E1E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6" name="Picture 4" descr="Black City tab">
          <a:extLst>
            <a:ext uri="{FF2B5EF4-FFF2-40B4-BE49-F238E27FC236}">
              <a16:creationId xmlns:a16="http://schemas.microsoft.com/office/drawing/2014/main" id="{CC41C31C-AB82-4F1B-9DAA-1A5415453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50800</xdr:rowOff>
    </xdr:from>
    <xdr:to>
      <xdr:col>3</xdr:col>
      <xdr:colOff>577850</xdr:colOff>
      <xdr:row>6</xdr:row>
      <xdr:rowOff>0</xdr:rowOff>
    </xdr:to>
    <xdr:pic>
      <xdr:nvPicPr>
        <xdr:cNvPr id="8" name="Picture 4" descr="Black City tab">
          <a:extLst>
            <a:ext uri="{FF2B5EF4-FFF2-40B4-BE49-F238E27FC236}">
              <a16:creationId xmlns:a16="http://schemas.microsoft.com/office/drawing/2014/main" id="{3ED8D4BF-7C02-4489-8A5A-26BF1A56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0</xdr:rowOff>
    </xdr:from>
    <xdr:to>
      <xdr:col>3</xdr:col>
      <xdr:colOff>558800</xdr:colOff>
      <xdr:row>5</xdr:row>
      <xdr:rowOff>161925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344284FA-70CC-4191-94D7-7E5825751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161925"/>
          <a:ext cx="24828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3</xdr:col>
      <xdr:colOff>603250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3198D68-0774-4FD6-8106-AD27E3E77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5</xdr:row>
      <xdr:rowOff>152400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1072925D-99AE-4E0D-9DF2-F5C196A41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0025"/>
          <a:ext cx="25527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7761A10D-88DC-483B-A103-6C551CEF6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25400</xdr:rowOff>
    </xdr:from>
    <xdr:to>
      <xdr:col>3</xdr:col>
      <xdr:colOff>654050</xdr:colOff>
      <xdr:row>6</xdr:row>
      <xdr:rowOff>25400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AFCE589E-2114-4EC9-B2A3-7BBD1DFDA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1200" y="187325"/>
          <a:ext cx="2647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EC67037-CFE6-4CE3-908D-AA3BAB443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336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C0C9A86-2ACC-4400-9BC9-FE9DE9960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35120AC-E530-4352-AEE3-57C6547EE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19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16BA29E9-5F19-4269-B895-743028F20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90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555625</xdr:colOff>
      <xdr:row>6</xdr:row>
      <xdr:rowOff>0</xdr:rowOff>
    </xdr:to>
    <xdr:pic>
      <xdr:nvPicPr>
        <xdr:cNvPr id="3" name="Picture 24" descr="Black City tab">
          <a:extLst>
            <a:ext uri="{FF2B5EF4-FFF2-40B4-BE49-F238E27FC236}">
              <a16:creationId xmlns:a16="http://schemas.microsoft.com/office/drawing/2014/main" id="{FA271552-7DCB-41AE-81C4-DBE8FFFC0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87325"/>
          <a:ext cx="25431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6A451273-FE77-4085-B12E-8705F220B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717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F78FD84-4666-4C15-B0A6-74E87EAD5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0929AB3-E4D6-4BA9-8614-BC418ECFD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235A2E5F-9E95-46DD-9815-07B1D195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8D0E1F7-BAE3-4C2C-B962-FDAD983FD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2033569-3DCF-4B76-B7E9-691476793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431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0767588-FDD4-4C47-8406-5ED06AC24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19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38100</xdr:rowOff>
    </xdr:from>
    <xdr:to>
      <xdr:col>3</xdr:col>
      <xdr:colOff>638175</xdr:colOff>
      <xdr:row>6</xdr:row>
      <xdr:rowOff>9525</xdr:rowOff>
    </xdr:to>
    <xdr:pic>
      <xdr:nvPicPr>
        <xdr:cNvPr id="2" name="Picture 6" descr="Black City tab">
          <a:extLst>
            <a:ext uri="{FF2B5EF4-FFF2-40B4-BE49-F238E27FC236}">
              <a16:creationId xmlns:a16="http://schemas.microsoft.com/office/drawing/2014/main" id="{E7AA373E-95C8-46F2-ABD3-6EB68D1C6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200025"/>
          <a:ext cx="25717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6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7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8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9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0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1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2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5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6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7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P29"/>
  <sheetViews>
    <sheetView showGridLines="0" tabSelected="1" zoomScale="75" zoomScaleNormal="75" zoomScaleSheetLayoutView="75" workbookViewId="0">
      <selection activeCell="S12" sqref="S12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58" customFormat="1" ht="15.75" x14ac:dyDescent="0.25">
      <c r="B9" s="54" t="s">
        <v>2</v>
      </c>
      <c r="C9" s="54"/>
      <c r="D9" s="55" t="s">
        <v>83</v>
      </c>
      <c r="E9" s="56"/>
      <c r="F9" s="57"/>
      <c r="G9" s="57"/>
      <c r="K9" s="57"/>
      <c r="L9" s="57"/>
      <c r="M9" s="57"/>
    </row>
    <row r="10" spans="2:16" s="58" customFormat="1" ht="15.75" x14ac:dyDescent="0.25">
      <c r="B10" s="54" t="s">
        <v>4</v>
      </c>
      <c r="C10" s="54"/>
      <c r="D10" s="59" t="s">
        <v>46</v>
      </c>
      <c r="E10" s="60"/>
      <c r="F10" s="57"/>
      <c r="G10" s="57"/>
      <c r="K10" s="57"/>
      <c r="L10" s="57"/>
      <c r="M10" s="57"/>
    </row>
    <row r="11" spans="2:16" s="58" customFormat="1" ht="15.75" x14ac:dyDescent="0.25">
      <c r="B11" s="54"/>
      <c r="C11" s="54"/>
      <c r="D11" s="54"/>
      <c r="E11" s="57"/>
      <c r="F11" s="57"/>
      <c r="G11" s="57"/>
      <c r="K11" s="57"/>
      <c r="L11" s="57"/>
      <c r="M11" s="57"/>
    </row>
    <row r="12" spans="2:16" s="58" customFormat="1" ht="15.75" x14ac:dyDescent="0.25">
      <c r="B12" s="9" t="s">
        <v>6</v>
      </c>
      <c r="C12" s="10"/>
      <c r="F12" s="57"/>
      <c r="G12" s="57"/>
      <c r="K12" s="57"/>
      <c r="L12" s="57"/>
      <c r="M12" s="57"/>
    </row>
    <row r="13" spans="2:16" s="58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2"/>
      <c r="C16" s="33"/>
      <c r="D16" s="33"/>
      <c r="E16" s="47"/>
      <c r="F16" s="48"/>
      <c r="G16" s="48"/>
      <c r="H16" s="48"/>
      <c r="I16" s="48"/>
      <c r="J16" s="48"/>
      <c r="K16" s="48"/>
      <c r="L16" s="71"/>
      <c r="M16" s="48"/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v>0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1"/>
      <c r="C26" s="22"/>
      <c r="D26" s="22"/>
      <c r="E26" s="21"/>
      <c r="F26" s="21"/>
      <c r="G26" s="22"/>
      <c r="H26" s="22"/>
      <c r="I26" s="22"/>
      <c r="J26" s="22"/>
      <c r="K26" s="24"/>
      <c r="L26" s="52"/>
      <c r="M26" s="91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LGPQFc70Jth3tZjQIww3S8eNAwa8x5BgOc7fR7S6IJG3d4DtrcQD/pfYhVq9PJU3rBGQc7DlC2RGnPgsrzpr1w==" saltValue="0VxLV/dlsAzRRMSmQqGSC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P29"/>
  <sheetViews>
    <sheetView showGridLines="0" zoomScale="75" zoomScaleNormal="75" workbookViewId="0">
      <selection activeCell="R24" sqref="R24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65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30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64">
        <v>116.97</v>
      </c>
      <c r="N16" s="83"/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f t="shared" ref="G17:M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116.97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4"/>
      <c r="C26" s="38"/>
      <c r="D26" s="38"/>
      <c r="E26" s="39"/>
      <c r="F26" s="40"/>
      <c r="G26" s="40"/>
      <c r="H26" s="40"/>
      <c r="I26" s="40"/>
      <c r="J26" s="40"/>
      <c r="K26" s="41"/>
      <c r="L26" s="41"/>
      <c r="M26" s="41"/>
    </row>
    <row r="27" spans="2:13" ht="15.75" x14ac:dyDescent="0.25">
      <c r="B27" s="34"/>
      <c r="C27" s="18"/>
      <c r="D27" s="18"/>
      <c r="E27" s="18"/>
      <c r="F27" s="18" t="s">
        <v>22</v>
      </c>
      <c r="G27" s="22">
        <f t="shared" ref="G27:M27" si="1">SUM(G26:G26)</f>
        <v>0</v>
      </c>
      <c r="H27" s="22">
        <f t="shared" si="1"/>
        <v>0</v>
      </c>
      <c r="I27" s="22">
        <f t="shared" si="1"/>
        <v>0</v>
      </c>
      <c r="J27" s="22">
        <f t="shared" si="1"/>
        <v>0</v>
      </c>
      <c r="K27" s="23">
        <f t="shared" si="1"/>
        <v>0</v>
      </c>
      <c r="L27" s="23">
        <f t="shared" si="1"/>
        <v>0</v>
      </c>
      <c r="M27" s="23">
        <f t="shared" si="1"/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VLl+3wPYfapWEJmMXypa3xJxRlatq87YH3bMEnzb/WvoLVrxlTKWw92rdcPEYf5o5NqJONOh9gE+3ogVd36YCQ==" saltValue="qlYqPkmlqm7ukn/f3cO/z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0646FEA2-E250-46CC-806B-D85E75791C04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7:Q29"/>
  <sheetViews>
    <sheetView showGridLines="0" zoomScale="75" zoomScaleNormal="75" workbookViewId="0">
      <selection activeCell="AE20" sqref="AE20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4" t="s">
        <v>1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128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121.49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SUM(L16)</f>
        <v>0</v>
      </c>
      <c r="M17" s="23">
        <f>SUM(M16:M16)</f>
        <v>121.49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g78kV/HRPHBz5vD+0RjURkgOMqD4DmlagIMnOjgr+cFJKGrHF543jiOADa8Xnyyu09LWfxGf56ze4UTTwAVaEg==" saltValue="TaLsfVln7U8mINt4gLV+P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7:P29"/>
  <sheetViews>
    <sheetView showGridLines="0" zoomScale="75" zoomScaleNormal="75" workbookViewId="0">
      <selection activeCell="U24" sqref="U24"/>
    </sheetView>
  </sheetViews>
  <sheetFormatPr defaultRowHeight="15" x14ac:dyDescent="0.25"/>
  <cols>
    <col min="1" max="1" width="9.7109375" customWidth="1"/>
    <col min="2" max="2" width="16.140625" customWidth="1"/>
    <col min="3" max="3" width="12.7109375" customWidth="1"/>
    <col min="4" max="4" width="10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93</v>
      </c>
      <c r="E9" s="5"/>
      <c r="F9" s="5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94</v>
      </c>
      <c r="E10" s="5"/>
      <c r="F10" s="5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10"/>
    </row>
    <row r="13" spans="2:16" s="1" customFormat="1" ht="20.25" x14ac:dyDescent="0.3">
      <c r="B13" s="29"/>
    </row>
    <row r="14" spans="2:16" ht="45" x14ac:dyDescent="0.25">
      <c r="B14" s="108" t="s">
        <v>7</v>
      </c>
      <c r="C14" s="109"/>
      <c r="D14" s="110"/>
      <c r="E14" s="79" t="s">
        <v>8</v>
      </c>
      <c r="F14" s="79" t="s">
        <v>9</v>
      </c>
      <c r="G14" s="79" t="s">
        <v>10</v>
      </c>
      <c r="H14" s="79" t="s">
        <v>11</v>
      </c>
      <c r="I14" s="79" t="s">
        <v>12</v>
      </c>
      <c r="J14" s="79" t="s">
        <v>13</v>
      </c>
      <c r="K14" s="79" t="s">
        <v>14</v>
      </c>
      <c r="L14" s="79" t="s">
        <v>15</v>
      </c>
      <c r="M14" s="79" t="s">
        <v>16</v>
      </c>
      <c r="N14" s="14"/>
      <c r="P14" s="15">
        <v>39173</v>
      </c>
    </row>
    <row r="15" spans="2:16" ht="30" x14ac:dyDescent="0.25">
      <c r="B15" s="80" t="s">
        <v>17</v>
      </c>
      <c r="C15" s="81" t="s">
        <v>18</v>
      </c>
      <c r="D15" s="81" t="s">
        <v>19</v>
      </c>
      <c r="E15" s="82"/>
      <c r="F15" s="82"/>
      <c r="G15" s="82"/>
      <c r="H15" s="82"/>
      <c r="I15" s="82"/>
      <c r="J15" s="82"/>
      <c r="K15" s="82"/>
      <c r="L15" s="82"/>
      <c r="M15" s="82"/>
      <c r="P15" s="15">
        <v>39203</v>
      </c>
    </row>
    <row r="16" spans="2:16" ht="15.75" x14ac:dyDescent="0.25">
      <c r="B16" s="19" t="s">
        <v>20</v>
      </c>
      <c r="C16" s="20"/>
      <c r="D16" s="20"/>
      <c r="E16" s="21" t="s">
        <v>21</v>
      </c>
      <c r="F16" s="21"/>
      <c r="G16" s="22"/>
      <c r="H16" s="22"/>
      <c r="I16" s="22"/>
      <c r="J16" s="22"/>
      <c r="K16" s="22"/>
      <c r="L16" s="23"/>
      <c r="M16" s="23">
        <v>117.05</v>
      </c>
      <c r="P16" s="15">
        <v>39234</v>
      </c>
    </row>
    <row r="17" spans="2:13" ht="15.75" x14ac:dyDescent="0.25">
      <c r="B17" s="34"/>
      <c r="C17" s="18"/>
      <c r="D17" s="18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117.05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5"/>
      <c r="C26" s="22"/>
      <c r="D26" s="22"/>
      <c r="E26" s="21"/>
      <c r="F26" s="21"/>
      <c r="G26" s="22"/>
      <c r="H26" s="22"/>
      <c r="I26" s="22"/>
      <c r="J26" s="22"/>
      <c r="K26" s="24"/>
      <c r="L26" s="52"/>
      <c r="M26" s="9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v>0</v>
      </c>
      <c r="I27" s="22">
        <v>0</v>
      </c>
      <c r="J27" s="22">
        <v>0</v>
      </c>
      <c r="K27" s="23">
        <f>SUM(K26:K26)</f>
        <v>0</v>
      </c>
      <c r="L27" s="23"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gd0/nUpA1WTZPsXnssT9mUk3YD73d+HcMfYFs2d3aHys5hN7z+blriXf0lWuy/q8n3GMj1cihWgcMZWQBDgcMw==" saltValue="azoo6kWCanuDQ6ZgNRTot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29"/>
  <sheetViews>
    <sheetView showGridLines="0" zoomScale="75" zoomScaleNormal="75" workbookViewId="0">
      <selection activeCell="V17" sqref="V17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6" ht="18" x14ac:dyDescent="0.25">
      <c r="A7" s="1"/>
      <c r="B7" s="104" t="s">
        <v>26</v>
      </c>
      <c r="C7" s="104"/>
      <c r="D7" s="104"/>
      <c r="E7" s="1"/>
      <c r="F7" s="1"/>
      <c r="G7" s="1"/>
      <c r="H7" s="1"/>
      <c r="I7" s="1"/>
      <c r="J7" s="1"/>
      <c r="K7" s="1"/>
      <c r="L7" s="1"/>
      <c r="M7" s="1"/>
    </row>
    <row r="8" spans="1:16" ht="18.75" customHeight="1" x14ac:dyDescent="0.25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6" s="1" customFormat="1" ht="15.75" x14ac:dyDescent="0.25">
      <c r="B9" s="6" t="s">
        <v>2</v>
      </c>
      <c r="C9" s="6"/>
      <c r="D9" s="4" t="s">
        <v>53</v>
      </c>
      <c r="E9" s="5"/>
      <c r="F9" s="6"/>
      <c r="G9" s="6"/>
      <c r="K9" s="6"/>
      <c r="L9" s="6"/>
      <c r="M9" s="6"/>
    </row>
    <row r="10" spans="1:16" s="1" customFormat="1" ht="15.75" x14ac:dyDescent="0.25">
      <c r="B10" s="6" t="s">
        <v>4</v>
      </c>
      <c r="C10" s="6"/>
      <c r="D10" s="7" t="s">
        <v>5</v>
      </c>
      <c r="E10" s="8"/>
      <c r="F10" s="6"/>
      <c r="G10" s="6"/>
      <c r="K10" s="6"/>
      <c r="L10" s="6"/>
      <c r="M10" s="6"/>
    </row>
    <row r="11" spans="1:16" s="1" customFormat="1" ht="26.25" customHeight="1" x14ac:dyDescent="0.25">
      <c r="B11" s="6"/>
      <c r="C11" s="6"/>
      <c r="D11" s="6"/>
      <c r="E11" s="6"/>
      <c r="F11" s="6"/>
      <c r="G11" s="6"/>
      <c r="K11" s="6"/>
      <c r="L11" s="6"/>
      <c r="M11" s="6"/>
    </row>
    <row r="12" spans="1:16" s="1" customFormat="1" ht="15.75" x14ac:dyDescent="0.25">
      <c r="B12" s="9" t="s">
        <v>6</v>
      </c>
      <c r="C12" s="10"/>
      <c r="D12" s="6"/>
      <c r="E12" s="6"/>
      <c r="F12" s="6"/>
      <c r="G12" s="6"/>
      <c r="K12" s="6"/>
      <c r="L12" s="6"/>
      <c r="M12" s="6"/>
    </row>
    <row r="13" spans="1:16" s="1" customFormat="1" ht="14.25" x14ac:dyDescent="0.2"/>
    <row r="14" spans="1:16" ht="47.25" x14ac:dyDescent="0.25">
      <c r="A14" s="1"/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1:16" ht="31.5" x14ac:dyDescent="0.25">
      <c r="A15" s="1"/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1"/>
      <c r="B16" s="62" t="s">
        <v>20</v>
      </c>
      <c r="C16" s="63"/>
      <c r="D16" s="63"/>
      <c r="E16" s="63" t="s">
        <v>21</v>
      </c>
      <c r="F16" s="20"/>
      <c r="G16" s="63"/>
      <c r="H16" s="63"/>
      <c r="I16" s="63"/>
      <c r="J16" s="63"/>
      <c r="K16" s="63"/>
      <c r="L16" s="63"/>
      <c r="M16" s="64">
        <v>116.9</v>
      </c>
      <c r="P16" s="15">
        <v>39234</v>
      </c>
    </row>
    <row r="17" spans="1:13" ht="15.75" x14ac:dyDescent="0.25">
      <c r="A17" s="1"/>
      <c r="B17" s="34"/>
      <c r="C17" s="18"/>
      <c r="D17" s="18"/>
      <c r="E17" s="18"/>
      <c r="F17" s="18" t="s">
        <v>22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116.9</v>
      </c>
    </row>
    <row r="18" spans="1:13" ht="15.75" x14ac:dyDescent="0.25">
      <c r="A18" s="1"/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5"/>
    </row>
    <row r="19" spans="1:13" ht="15.75" x14ac:dyDescent="0.25">
      <c r="A19" s="1"/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1"/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1"/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1:13" ht="31.5" x14ac:dyDescent="0.25">
      <c r="A25" s="1"/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1"/>
      <c r="B26" s="44"/>
      <c r="C26" s="38"/>
      <c r="D26" s="38"/>
      <c r="E26" s="39"/>
      <c r="F26" s="40"/>
      <c r="G26" s="40"/>
      <c r="H26" s="40"/>
      <c r="I26" s="40"/>
      <c r="J26" s="40"/>
      <c r="K26" s="41"/>
      <c r="L26" s="41"/>
      <c r="M26" s="41"/>
    </row>
    <row r="27" spans="1:13" ht="15.75" x14ac:dyDescent="0.25">
      <c r="A27" s="1"/>
      <c r="B27" s="34"/>
      <c r="C27" s="18"/>
      <c r="D27" s="18"/>
      <c r="E27" s="18"/>
      <c r="F27" s="18" t="s">
        <v>22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1"/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1"/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bNF35MGgYxpMwMlNnJgaBj6L85dJINIJOFdpruHzCZFgjJwq8uS5acUByRemwmUzyzinnc6Ufl2pdF3cp/rrzQ==" saltValue="OcqnW8hEygbRGCfcL6XOc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265ED6DB-7807-483C-82CC-3C609E88F1AA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7:P29"/>
  <sheetViews>
    <sheetView showGridLines="0" zoomScale="75" zoomScaleNormal="75" workbookViewId="0">
      <selection activeCell="Q14" sqref="Q14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66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67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7" t="s">
        <v>20</v>
      </c>
      <c r="C16" s="38"/>
      <c r="D16" s="38"/>
      <c r="E16" s="39" t="s">
        <v>21</v>
      </c>
      <c r="F16" s="40"/>
      <c r="G16" s="40"/>
      <c r="H16" s="40"/>
      <c r="I16" s="40"/>
      <c r="J16" s="40"/>
      <c r="K16" s="41"/>
      <c r="L16" s="41"/>
      <c r="M16" s="41">
        <v>141.57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SUM(M16)</f>
        <v>141.57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4"/>
      <c r="C26" s="38"/>
      <c r="D26" s="38"/>
      <c r="E26" s="39"/>
      <c r="F26" s="40"/>
      <c r="G26" s="40"/>
      <c r="H26" s="40"/>
      <c r="I26" s="40"/>
      <c r="J26" s="40"/>
      <c r="K26" s="41"/>
      <c r="L26" s="41"/>
      <c r="M26" s="41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SmHArXrRHu3mRUior8m5sfj9PfNtxsJdAtKExezuRhH8CxfPhpud96O84UKGjjFg/6KIEuNz1/SdHnLvM/RqPg==" saltValue="EOwhJ3pXVgxWd/umxPgdL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1D9F27E3-CC90-4CBF-B820-528A3934F372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7:P29"/>
  <sheetViews>
    <sheetView showGridLines="0" zoomScale="75" zoomScaleNormal="75" workbookViewId="0">
      <selection activeCell="S28" sqref="S28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29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10"/>
    </row>
    <row r="13" spans="2:16" s="1" customFormat="1" ht="20.25" x14ac:dyDescent="0.3">
      <c r="B13" s="29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30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116.44</v>
      </c>
      <c r="P16" s="15">
        <v>39234</v>
      </c>
    </row>
    <row r="17" spans="2:13" ht="15.75" x14ac:dyDescent="0.25">
      <c r="B17" s="34"/>
      <c r="C17" s="18"/>
      <c r="D17" s="18"/>
      <c r="E17" s="18"/>
      <c r="F17" s="18"/>
      <c r="G17" s="22"/>
      <c r="H17" s="22"/>
      <c r="I17" s="22"/>
      <c r="J17" s="22"/>
      <c r="K17" s="23"/>
      <c r="L17" s="23"/>
      <c r="M17" s="23">
        <f>SUM(M16:M16)</f>
        <v>116.44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35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DSb0pEadlUbgalFaRCCjANU11k3ayUqnjwxyfKq4ssameAQiKAaDfnClYwbB+bf5tKj2H3YH9e6F0FzIAdLT2g==" saltValue="yO9408Cm/svelFu6pDkSL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P29"/>
  <sheetViews>
    <sheetView showGridLines="0" zoomScale="75" zoomScaleNormal="75" workbookViewId="0">
      <selection activeCell="X25" sqref="X25"/>
    </sheetView>
  </sheetViews>
  <sheetFormatPr defaultRowHeight="15" x14ac:dyDescent="0.25"/>
  <cols>
    <col min="1" max="1" width="9.7109375" customWidth="1"/>
    <col min="2" max="2" width="17" customWidth="1"/>
    <col min="3" max="3" width="15.28515625" customWidth="1"/>
    <col min="4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6" ht="18" x14ac:dyDescent="0.25">
      <c r="A7" s="1"/>
      <c r="B7" s="104" t="s">
        <v>26</v>
      </c>
      <c r="C7" s="104"/>
      <c r="D7" s="104"/>
      <c r="E7" s="1"/>
      <c r="F7" s="1"/>
      <c r="G7" s="1"/>
      <c r="H7" s="1"/>
      <c r="I7" s="1"/>
      <c r="J7" s="1"/>
      <c r="K7" s="1"/>
      <c r="L7" s="1"/>
      <c r="M7" s="1"/>
    </row>
    <row r="8" spans="1:16" ht="18.75" customHeight="1" x14ac:dyDescent="0.25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6" s="1" customFormat="1" ht="15.75" x14ac:dyDescent="0.25">
      <c r="B9" s="6" t="s">
        <v>2</v>
      </c>
      <c r="C9" s="6"/>
      <c r="D9" s="4" t="s">
        <v>54</v>
      </c>
      <c r="E9" s="5"/>
      <c r="F9" s="6"/>
      <c r="G9" s="6"/>
      <c r="K9" s="6"/>
      <c r="L9" s="6"/>
      <c r="M9" s="6"/>
    </row>
    <row r="10" spans="1:16" s="1" customFormat="1" ht="15.75" x14ac:dyDescent="0.25">
      <c r="B10" s="6" t="s">
        <v>4</v>
      </c>
      <c r="C10" s="6"/>
      <c r="D10" s="7" t="s">
        <v>5</v>
      </c>
      <c r="E10" s="8"/>
      <c r="F10" s="6"/>
      <c r="G10" s="6"/>
      <c r="K10" s="6"/>
      <c r="L10" s="6"/>
      <c r="M10" s="6"/>
    </row>
    <row r="11" spans="1:16" s="1" customFormat="1" ht="26.25" customHeight="1" x14ac:dyDescent="0.25">
      <c r="B11" s="6"/>
      <c r="C11" s="6"/>
      <c r="D11" s="6"/>
      <c r="E11" s="6"/>
      <c r="F11" s="6"/>
      <c r="G11" s="6"/>
      <c r="K11" s="6"/>
      <c r="L11" s="6"/>
      <c r="M11" s="6"/>
    </row>
    <row r="12" spans="1:16" s="1" customFormat="1" ht="15.75" x14ac:dyDescent="0.25">
      <c r="B12" s="9" t="s">
        <v>6</v>
      </c>
      <c r="C12" s="10"/>
      <c r="D12" s="6"/>
      <c r="E12" s="6"/>
      <c r="F12" s="6"/>
      <c r="G12" s="6"/>
      <c r="K12" s="6"/>
      <c r="L12" s="6"/>
      <c r="M12" s="6"/>
    </row>
    <row r="13" spans="1:16" s="1" customFormat="1" ht="14.25" x14ac:dyDescent="0.2"/>
    <row r="14" spans="1:16" ht="47.25" x14ac:dyDescent="0.25">
      <c r="A14" s="1"/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1:16" ht="31.5" x14ac:dyDescent="0.25">
      <c r="A15" s="1"/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1"/>
      <c r="B16" s="66" t="s">
        <v>20</v>
      </c>
      <c r="C16" s="67"/>
      <c r="D16" s="63"/>
      <c r="E16" s="68" t="s">
        <v>21</v>
      </c>
      <c r="F16" s="20"/>
      <c r="G16" s="63"/>
      <c r="H16" s="63"/>
      <c r="I16" s="63"/>
      <c r="J16" s="63"/>
      <c r="K16" s="63"/>
      <c r="L16" s="69"/>
      <c r="M16" s="64">
        <v>116.97</v>
      </c>
      <c r="P16" s="15">
        <v>39234</v>
      </c>
    </row>
    <row r="17" spans="1:13" ht="15.75" x14ac:dyDescent="0.25">
      <c r="A17" s="1"/>
      <c r="B17" s="34"/>
      <c r="C17" s="18"/>
      <c r="D17" s="18"/>
      <c r="E17" s="18"/>
      <c r="F17" s="18" t="s">
        <v>22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SUM(M16:M16)</f>
        <v>116.97</v>
      </c>
    </row>
    <row r="18" spans="1:13" ht="15.75" x14ac:dyDescent="0.25">
      <c r="A18" s="1"/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5"/>
    </row>
    <row r="19" spans="1:13" ht="15.75" x14ac:dyDescent="0.25">
      <c r="A19" s="1"/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1"/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1"/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1:13" ht="31.5" x14ac:dyDescent="0.25">
      <c r="A25" s="1"/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1"/>
      <c r="B26" s="44"/>
      <c r="C26" s="38"/>
      <c r="D26" s="38"/>
      <c r="E26" s="39"/>
      <c r="F26" s="40"/>
      <c r="G26" s="40"/>
      <c r="H26" s="40"/>
      <c r="I26" s="40"/>
      <c r="J26" s="40"/>
      <c r="K26" s="41"/>
      <c r="L26" s="41"/>
      <c r="M26" s="41"/>
    </row>
    <row r="27" spans="1:13" ht="15.75" x14ac:dyDescent="0.25">
      <c r="A27" s="1"/>
      <c r="B27" s="34"/>
      <c r="C27" s="18"/>
      <c r="D27" s="18"/>
      <c r="E27" s="18"/>
      <c r="F27" s="18" t="s">
        <v>22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1"/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1"/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bIZ5PFsZi4jW8Q19Wz1iXE4rS+a7eq8E8LG36/HEJ59HTQ5SRUwaRywBDNgHlc41SlyWBW4EP59aFsNVx43a7g==" saltValue="QRkIV+Ven1P6OfSVPvAGw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F913F374-2C7F-46DC-9FAD-C3BCFA9C573C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7:P29"/>
  <sheetViews>
    <sheetView showGridLines="0" zoomScale="75" zoomScaleNormal="75" workbookViewId="0">
      <selection activeCell="V29" sqref="V29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68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69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K11" s="6"/>
      <c r="L11" s="6"/>
      <c r="M11" s="6"/>
    </row>
    <row r="12" spans="2:16" s="1" customFormat="1" ht="15.75" x14ac:dyDescent="0.25">
      <c r="B12" s="9" t="s">
        <v>6</v>
      </c>
      <c r="C12" s="10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6" t="s">
        <v>20</v>
      </c>
      <c r="C16" s="22"/>
      <c r="D16" s="22"/>
      <c r="E16" s="21" t="s">
        <v>21</v>
      </c>
      <c r="F16" s="21"/>
      <c r="G16" s="22"/>
      <c r="H16" s="22"/>
      <c r="I16" s="22"/>
      <c r="J16" s="22"/>
      <c r="K16" s="22"/>
      <c r="L16" s="52"/>
      <c r="M16" s="23">
        <v>116.96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SUM(M16:M16)</f>
        <v>116.96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3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3"/>
      <c r="C21" s="3"/>
      <c r="D21" s="77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1"/>
      <c r="C26" s="22"/>
      <c r="D26" s="22"/>
      <c r="E26" s="39"/>
      <c r="F26" s="40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16lqFH3bdJAkCK49igN75koQgfQfbt1Vjrq2LfxPyiHTEGctoDBOiLXk3DoHiR5mtI3MigljZrvJEHTiA+aqcA==" saltValue="lRHNdOjBfoRJ1Nap3KHmt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7:W29"/>
  <sheetViews>
    <sheetView showGridLines="0" zoomScale="75" zoomScaleNormal="75" workbookViewId="0">
      <selection activeCell="R25" sqref="R25"/>
    </sheetView>
  </sheetViews>
  <sheetFormatPr defaultRowHeight="15" x14ac:dyDescent="0.25"/>
  <cols>
    <col min="1" max="1" width="9.7109375" customWidth="1"/>
    <col min="2" max="2" width="17.140625" customWidth="1"/>
    <col min="3" max="3" width="17.5703125" customWidth="1"/>
    <col min="4" max="4" width="10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23" ht="18" x14ac:dyDescent="0.25">
      <c r="B7" s="104" t="s">
        <v>26</v>
      </c>
      <c r="C7" s="104"/>
      <c r="D7" s="104"/>
    </row>
    <row r="8" spans="2:23" ht="16.5" x14ac:dyDescent="0.25">
      <c r="B8" s="2"/>
    </row>
    <row r="9" spans="2:23" s="1" customFormat="1" ht="15.75" x14ac:dyDescent="0.25">
      <c r="B9" s="3" t="s">
        <v>2</v>
      </c>
      <c r="C9" s="3"/>
      <c r="D9" s="4" t="s">
        <v>95</v>
      </c>
      <c r="E9" s="5"/>
      <c r="F9" s="5"/>
      <c r="G9" s="6"/>
      <c r="K9" s="6"/>
      <c r="L9" s="6"/>
      <c r="M9" s="6"/>
    </row>
    <row r="10" spans="2:23" s="1" customFormat="1" ht="15.75" x14ac:dyDescent="0.25">
      <c r="B10" s="3" t="s">
        <v>4</v>
      </c>
      <c r="C10" s="3"/>
      <c r="D10" s="7" t="s">
        <v>96</v>
      </c>
      <c r="E10" s="5"/>
      <c r="F10" s="5"/>
      <c r="G10" s="6"/>
      <c r="K10" s="6"/>
      <c r="L10" s="6"/>
      <c r="M10" s="6"/>
    </row>
    <row r="11" spans="2:23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23" s="1" customFormat="1" ht="15.75" x14ac:dyDescent="0.25">
      <c r="B12" s="9" t="s">
        <v>6</v>
      </c>
      <c r="C12" s="10"/>
      <c r="D12" s="10"/>
    </row>
    <row r="13" spans="2:23" s="1" customFormat="1" ht="20.25" x14ac:dyDescent="0.3">
      <c r="B13" s="29"/>
      <c r="W13" s="6"/>
    </row>
    <row r="14" spans="2:23" ht="45" x14ac:dyDescent="0.25">
      <c r="B14" s="108" t="s">
        <v>7</v>
      </c>
      <c r="C14" s="109"/>
      <c r="D14" s="110"/>
      <c r="E14" s="79" t="s">
        <v>8</v>
      </c>
      <c r="F14" s="79" t="s">
        <v>9</v>
      </c>
      <c r="G14" s="79" t="s">
        <v>10</v>
      </c>
      <c r="H14" s="79" t="s">
        <v>11</v>
      </c>
      <c r="I14" s="79" t="s">
        <v>12</v>
      </c>
      <c r="J14" s="79" t="s">
        <v>13</v>
      </c>
      <c r="K14" s="79" t="s">
        <v>14</v>
      </c>
      <c r="L14" s="79" t="s">
        <v>15</v>
      </c>
      <c r="M14" s="79" t="s">
        <v>16</v>
      </c>
      <c r="N14" s="14"/>
      <c r="P14" s="15">
        <v>39173</v>
      </c>
    </row>
    <row r="15" spans="2:23" ht="30" x14ac:dyDescent="0.25">
      <c r="B15" s="80" t="s">
        <v>17</v>
      </c>
      <c r="C15" s="81" t="s">
        <v>18</v>
      </c>
      <c r="D15" s="81" t="s">
        <v>19</v>
      </c>
      <c r="E15" s="82"/>
      <c r="F15" s="82"/>
      <c r="G15" s="82"/>
      <c r="H15" s="82"/>
      <c r="I15" s="82"/>
      <c r="J15" s="82"/>
      <c r="K15" s="82"/>
      <c r="L15" s="82"/>
      <c r="M15" s="82"/>
      <c r="P15" s="15">
        <v>39203</v>
      </c>
    </row>
    <row r="16" spans="2:23" ht="15.75" x14ac:dyDescent="0.25">
      <c r="B16" s="19" t="s">
        <v>20</v>
      </c>
      <c r="C16" s="20"/>
      <c r="D16" s="20"/>
      <c r="E16" s="21" t="s">
        <v>21</v>
      </c>
      <c r="F16" s="21"/>
      <c r="G16" s="22"/>
      <c r="H16" s="22"/>
      <c r="I16" s="22"/>
      <c r="J16" s="22"/>
      <c r="K16" s="22"/>
      <c r="L16" s="23"/>
      <c r="M16" s="23">
        <v>116.48</v>
      </c>
      <c r="P16" s="15">
        <v>39234</v>
      </c>
    </row>
    <row r="17" spans="2:13" ht="15.75" x14ac:dyDescent="0.25">
      <c r="B17" s="34"/>
      <c r="C17" s="18"/>
      <c r="D17" s="18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116.48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8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v>0</v>
      </c>
      <c r="I27" s="22">
        <v>0</v>
      </c>
      <c r="J27" s="22">
        <v>0</v>
      </c>
      <c r="K27" s="23">
        <f>SUM(K26:K26)</f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pZwG/z7AyGq6knnBWlWNBPHT409iKMZjNMmEnexZBhND6N5I0B5sMuZ+MUGY0ce+0FxxhYn2ZzMCO3f56gEyJg==" saltValue="JJ9MlR46ccDmmRv4X5m9+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7:P29"/>
  <sheetViews>
    <sheetView showGridLines="0" zoomScale="75" zoomScaleNormal="75" workbookViewId="0">
      <selection activeCell="U15" sqref="U15"/>
    </sheetView>
  </sheetViews>
  <sheetFormatPr defaultRowHeight="15" x14ac:dyDescent="0.25"/>
  <cols>
    <col min="1" max="1" width="9.7109375" customWidth="1"/>
    <col min="2" max="2" width="17.28515625" customWidth="1"/>
    <col min="3" max="3" width="12.7109375" customWidth="1"/>
    <col min="4" max="4" width="10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97</v>
      </c>
      <c r="E9" s="5"/>
      <c r="F9" s="5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98</v>
      </c>
      <c r="E10" s="5"/>
      <c r="F10" s="5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10"/>
    </row>
    <row r="13" spans="2:16" s="1" customFormat="1" ht="20.25" x14ac:dyDescent="0.3">
      <c r="B13" s="29"/>
    </row>
    <row r="14" spans="2:16" ht="45" x14ac:dyDescent="0.25">
      <c r="B14" s="108" t="s">
        <v>7</v>
      </c>
      <c r="C14" s="109"/>
      <c r="D14" s="110"/>
      <c r="E14" s="79" t="s">
        <v>8</v>
      </c>
      <c r="F14" s="79" t="s">
        <v>9</v>
      </c>
      <c r="G14" s="79" t="s">
        <v>10</v>
      </c>
      <c r="H14" s="79" t="s">
        <v>11</v>
      </c>
      <c r="I14" s="79" t="s">
        <v>12</v>
      </c>
      <c r="J14" s="79" t="s">
        <v>13</v>
      </c>
      <c r="K14" s="79" t="s">
        <v>14</v>
      </c>
      <c r="L14" s="79" t="s">
        <v>15</v>
      </c>
      <c r="M14" s="79" t="s">
        <v>16</v>
      </c>
      <c r="N14" s="14"/>
      <c r="P14" s="15">
        <v>39173</v>
      </c>
    </row>
    <row r="15" spans="2:16" ht="30" x14ac:dyDescent="0.25">
      <c r="B15" s="80" t="s">
        <v>17</v>
      </c>
      <c r="C15" s="81" t="s">
        <v>18</v>
      </c>
      <c r="D15" s="81" t="s">
        <v>19</v>
      </c>
      <c r="E15" s="82"/>
      <c r="F15" s="82"/>
      <c r="G15" s="82"/>
      <c r="H15" s="82"/>
      <c r="I15" s="82"/>
      <c r="J15" s="82"/>
      <c r="K15" s="82"/>
      <c r="L15" s="82"/>
      <c r="M15" s="82"/>
      <c r="P15" s="15">
        <v>39203</v>
      </c>
    </row>
    <row r="16" spans="2:16" ht="15.75" x14ac:dyDescent="0.25">
      <c r="B16" s="61" t="s">
        <v>20</v>
      </c>
      <c r="C16" s="22"/>
      <c r="D16" s="22"/>
      <c r="E16" s="21" t="s">
        <v>21</v>
      </c>
      <c r="F16" s="22"/>
      <c r="G16" s="22"/>
      <c r="H16" s="22"/>
      <c r="I16" s="22"/>
      <c r="J16" s="22"/>
      <c r="K16" s="22"/>
      <c r="L16" s="23"/>
      <c r="M16" s="23">
        <v>117.01</v>
      </c>
      <c r="P16" s="15">
        <v>39234</v>
      </c>
    </row>
    <row r="17" spans="2:13" ht="15.75" x14ac:dyDescent="0.25">
      <c r="B17" s="34"/>
      <c r="C17" s="18"/>
      <c r="D17" s="18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117.01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8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v>0</v>
      </c>
      <c r="I27" s="22">
        <v>0</v>
      </c>
      <c r="J27" s="22">
        <v>0</v>
      </c>
      <c r="K27" s="23">
        <f>SUM(K26:K26)</f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Lnzw4KDq0o5pWxKDlYfvZwM9e1R0gmM3IUClghXRMkwh3gFJSNHye+INygjMG4StDQOqTbT5ljn9VJPHUoCrTg==" saltValue="hfCMX5j/NuULj45WNInkP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P29"/>
  <sheetViews>
    <sheetView showGridLines="0" zoomScale="75" zoomScaleNormal="75" workbookViewId="0">
      <selection activeCell="U16" sqref="U16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64</v>
      </c>
      <c r="E9" s="6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7" t="s">
        <v>20</v>
      </c>
      <c r="C16" s="38"/>
      <c r="D16" s="38"/>
      <c r="E16" s="39" t="s">
        <v>21</v>
      </c>
      <c r="F16" s="40"/>
      <c r="G16" s="40"/>
      <c r="H16" s="40"/>
      <c r="I16" s="40"/>
      <c r="J16" s="40"/>
      <c r="K16" s="41"/>
      <c r="L16" s="41"/>
      <c r="M16" s="41">
        <v>116.48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SUM(M16)</f>
        <v>116.48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4"/>
      <c r="C26" s="38"/>
      <c r="D26" s="38"/>
      <c r="E26" s="39"/>
      <c r="F26" s="40"/>
      <c r="G26" s="40"/>
      <c r="H26" s="40"/>
      <c r="I26" s="40"/>
      <c r="J26" s="40"/>
      <c r="K26" s="41"/>
      <c r="L26" s="41"/>
      <c r="M26" s="41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DRbHUSh7qWpK3/YBBio/UcN4G4wbnQIta1BkwlvSRvoc2P11UCVqZ3koYCsrRwR+FPohXVEPR9jcV5x1SUWy4g==" saltValue="Ptxg7IOl+9anFxX6EejZg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B5AE39DE-742C-4351-A280-01A5595D2989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7:Q29"/>
  <sheetViews>
    <sheetView showGridLines="0" zoomScale="75" zoomScaleNormal="75" workbookViewId="0">
      <selection activeCell="Q25" sqref="Q25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4" t="s">
        <v>26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31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116.89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116.89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MZlD/cW9PQLxAz+y2waSFDocGFRiCEyockdDWAm23zdWBrzGT2nbHJpRoP7t4FNyA4BxKP8plwtgIOHxR/jZJQ==" saltValue="EuUcSyqjoQ0qqu2p9XDF/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P29"/>
  <sheetViews>
    <sheetView showGridLines="0" zoomScale="75" zoomScaleNormal="75" workbookViewId="0">
      <selection activeCell="Z25" sqref="Z25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1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70</v>
      </c>
      <c r="E9" s="5"/>
      <c r="F9" s="5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71</v>
      </c>
      <c r="E10" s="8"/>
      <c r="F10" s="5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64">
        <v>116.93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f>SUM(K16)</f>
        <v>0</v>
      </c>
      <c r="L17" s="23">
        <f>SUM(L16:L16)</f>
        <v>0</v>
      </c>
      <c r="M17" s="23">
        <f>SUM(M16:M16)</f>
        <v>116.93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3"/>
      <c r="C21" s="3"/>
      <c r="D21" s="77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8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35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4oI9Cm92iSi9oFBS7SJLm+9hZn4RjPfFYgnJfQ830BPGblA5f0tz9Pza4dV8vc4GMcT/0I9pgPgON5RgmHvYvA==" saltValue="jsRDi3IirM4+9NBWfYGR5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EC7747B8-1D5F-485D-88A4-A44DAD390C1B}"/>
  </dataValidations>
  <pageMargins left="0.7" right="0.7" top="0.75" bottom="0.75" header="0.3" footer="0.3"/>
  <ignoredErrors>
    <ignoredError sqref="K17" formula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7:Q29"/>
  <sheetViews>
    <sheetView showGridLines="0" zoomScale="75" zoomScaleNormal="75" workbookViewId="0">
      <selection activeCell="N22" sqref="N22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4" t="s">
        <v>26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32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116.93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116.93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ttBs4YyzNZGlI3qwJh6CEqMwz2o0YHtIMvFvTBy56vt3ooCdVBAwQ8vRO9SCxZ5WKKd68/Po6OJGbvz/kO2D0A==" saltValue="4KHpeTu3a8fhiXyI8iwGv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7:P29"/>
  <sheetViews>
    <sheetView showGridLines="0" zoomScale="75" zoomScaleNormal="75" workbookViewId="0">
      <selection activeCell="R24" sqref="R24"/>
    </sheetView>
  </sheetViews>
  <sheetFormatPr defaultRowHeight="15" x14ac:dyDescent="0.25"/>
  <cols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99</v>
      </c>
      <c r="E9" s="6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100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5.75" x14ac:dyDescent="0.25">
      <c r="B13" s="3"/>
      <c r="C13" s="3"/>
      <c r="D13" s="3"/>
      <c r="E13" s="6"/>
      <c r="F13" s="6"/>
      <c r="G13" s="6"/>
      <c r="K13" s="6"/>
      <c r="L13" s="6"/>
      <c r="M13" s="6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93" t="s">
        <v>20</v>
      </c>
      <c r="C16" s="38"/>
      <c r="D16" s="38"/>
      <c r="E16" s="39" t="s">
        <v>21</v>
      </c>
      <c r="F16" s="40"/>
      <c r="G16" s="40"/>
      <c r="H16" s="40"/>
      <c r="I16" s="40"/>
      <c r="J16" s="40"/>
      <c r="K16" s="41"/>
      <c r="L16" s="41"/>
      <c r="M16" s="41">
        <v>116.48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116.48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43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1"/>
      <c r="C26" s="94"/>
      <c r="D26" s="94"/>
      <c r="E26" s="21"/>
      <c r="F26" s="22"/>
      <c r="G26" s="22"/>
      <c r="H26" s="22"/>
      <c r="I26" s="22"/>
      <c r="J26" s="22"/>
      <c r="K26" s="22"/>
      <c r="L26" s="24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l4Q1le2fC2/t5dOzBeyTtZmOU1zk6hgBiVd6tQWetmc2AURmSpuyFN5ELen3V0vk4FL+HYbHuxRHFgnklhrsCw==" saltValue="A3c+vYTMz9mVW7cQV5LKJ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C2BCBE42-6FD9-4B3A-A9EC-42674B56072C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7:P29"/>
  <sheetViews>
    <sheetView showGridLines="0" zoomScale="75" zoomScaleNormal="75" workbookViewId="0">
      <selection activeCell="T23" sqref="T23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1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101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102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5.75" x14ac:dyDescent="0.25">
      <c r="B13" s="3"/>
      <c r="C13" s="3"/>
      <c r="D13" s="3"/>
      <c r="E13" s="6"/>
      <c r="F13" s="6"/>
      <c r="G13" s="6"/>
      <c r="K13" s="6"/>
      <c r="L13" s="6"/>
      <c r="M13" s="6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20</v>
      </c>
      <c r="C16" s="20"/>
      <c r="D16" s="20"/>
      <c r="E16" s="21" t="s">
        <v>21</v>
      </c>
      <c r="F16" s="39"/>
      <c r="G16" s="40"/>
      <c r="H16" s="40"/>
      <c r="I16" s="40"/>
      <c r="J16" s="40"/>
      <c r="K16" s="41"/>
      <c r="L16" s="41"/>
      <c r="M16" s="41">
        <v>116.67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116.67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3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3"/>
      <c r="C21" s="10"/>
      <c r="D21" s="10"/>
      <c r="E21" s="10"/>
      <c r="F21" s="10"/>
      <c r="G21" s="95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35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mxFkrwcdjtoTjxqB7lUdVjRaj4omzSuto33zMSMu37JguMa2iFOhjuyJvsrMkv3ZzigaZJ6lLNRntLd0tNQ8Dw==" saltValue="sexE7WqMQ5cWdZvKuv4V/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B07AF1D7-A20D-4739-926B-9BEC227ED5E0}"/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7:P30"/>
  <sheetViews>
    <sheetView showGridLines="0" zoomScale="75" zoomScaleNormal="75" workbookViewId="0">
      <selection activeCell="T15" sqref="T15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58" customFormat="1" ht="15.75" x14ac:dyDescent="0.25">
      <c r="B9" s="54" t="s">
        <v>2</v>
      </c>
      <c r="C9" s="54"/>
      <c r="D9" s="55" t="s">
        <v>84</v>
      </c>
      <c r="E9" s="56"/>
      <c r="F9" s="57"/>
      <c r="G9" s="57"/>
      <c r="K9" s="57"/>
      <c r="L9" s="57"/>
      <c r="M9" s="57"/>
    </row>
    <row r="10" spans="2:16" s="58" customFormat="1" ht="15.75" x14ac:dyDescent="0.25">
      <c r="B10" s="54" t="s">
        <v>4</v>
      </c>
      <c r="C10" s="54"/>
      <c r="D10" s="59" t="s">
        <v>85</v>
      </c>
      <c r="E10" s="60"/>
      <c r="F10" s="57"/>
      <c r="G10" s="57"/>
      <c r="K10" s="57"/>
      <c r="L10" s="57"/>
      <c r="M10" s="57"/>
    </row>
    <row r="11" spans="2:16" s="58" customFormat="1" ht="15.75" x14ac:dyDescent="0.25">
      <c r="B11" s="54"/>
      <c r="C11" s="54"/>
      <c r="D11" s="54"/>
      <c r="E11" s="57"/>
      <c r="F11" s="57"/>
      <c r="G11" s="57"/>
      <c r="K11" s="57"/>
      <c r="L11" s="57"/>
      <c r="M11" s="57"/>
    </row>
    <row r="12" spans="2:16" s="58" customFormat="1" ht="15.75" x14ac:dyDescent="0.25">
      <c r="B12" s="9" t="s">
        <v>6</v>
      </c>
      <c r="C12" s="10"/>
      <c r="F12" s="57"/>
      <c r="G12" s="57"/>
      <c r="K12" s="57"/>
      <c r="L12" s="57"/>
      <c r="M12" s="57"/>
    </row>
    <row r="13" spans="2:16" s="58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2" t="s">
        <v>20</v>
      </c>
      <c r="C16" s="33"/>
      <c r="D16" s="33"/>
      <c r="E16" s="21" t="s">
        <v>21</v>
      </c>
      <c r="F16" s="47"/>
      <c r="G16" s="48"/>
      <c r="H16" s="48"/>
      <c r="I16" s="48"/>
      <c r="J16" s="48"/>
      <c r="K16" s="48"/>
      <c r="L16" s="23"/>
      <c r="M16" s="23">
        <v>116.44</v>
      </c>
      <c r="P16" s="15"/>
    </row>
    <row r="17" spans="2:16" ht="30.75" x14ac:dyDescent="0.25">
      <c r="B17" s="32">
        <v>44105</v>
      </c>
      <c r="C17" s="33"/>
      <c r="D17" s="33"/>
      <c r="E17" s="47" t="s">
        <v>47</v>
      </c>
      <c r="F17" s="47"/>
      <c r="G17" s="48"/>
      <c r="H17" s="48"/>
      <c r="I17" s="48"/>
      <c r="J17" s="48"/>
      <c r="K17" s="48"/>
      <c r="L17" s="23">
        <v>600</v>
      </c>
      <c r="M17" s="24"/>
      <c r="P17" s="15"/>
    </row>
    <row r="18" spans="2:16" ht="15.75" x14ac:dyDescent="0.25">
      <c r="B18" s="34"/>
      <c r="C18" s="18"/>
      <c r="D18" s="18"/>
      <c r="E18" s="18"/>
      <c r="F18" s="18" t="s">
        <v>22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600</v>
      </c>
      <c r="M18" s="23">
        <f>SUM(M16:M17)</f>
        <v>116.44</v>
      </c>
    </row>
    <row r="19" spans="2:16" ht="15.75" x14ac:dyDescent="0.25">
      <c r="B19" s="34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34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5" t="s">
        <v>7</v>
      </c>
      <c r="C25" s="106"/>
      <c r="D25" s="107"/>
      <c r="E25" s="13" t="s">
        <v>8</v>
      </c>
      <c r="F25" s="13" t="s">
        <v>9</v>
      </c>
      <c r="G25" s="13" t="s">
        <v>10</v>
      </c>
      <c r="H25" s="13" t="s">
        <v>11</v>
      </c>
      <c r="I25" s="13" t="s">
        <v>12</v>
      </c>
      <c r="J25" s="13" t="s">
        <v>13</v>
      </c>
      <c r="K25" s="13" t="s">
        <v>14</v>
      </c>
      <c r="L25" s="13" t="s">
        <v>15</v>
      </c>
      <c r="M25" s="13" t="s">
        <v>16</v>
      </c>
    </row>
    <row r="26" spans="2:16" ht="31.5" x14ac:dyDescent="0.25">
      <c r="B26" s="30" t="s">
        <v>17</v>
      </c>
      <c r="C26" s="31" t="s">
        <v>18</v>
      </c>
      <c r="D26" s="31" t="s">
        <v>19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1"/>
      <c r="C27" s="22"/>
      <c r="D27" s="22"/>
      <c r="E27" s="21"/>
      <c r="F27" s="21"/>
      <c r="G27" s="22"/>
      <c r="H27" s="22"/>
      <c r="I27" s="22"/>
      <c r="J27" s="22"/>
      <c r="K27" s="24"/>
      <c r="L27" s="52"/>
      <c r="M27" s="91"/>
    </row>
    <row r="28" spans="2:16" ht="15.75" x14ac:dyDescent="0.25">
      <c r="B28" s="34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75" x14ac:dyDescent="0.25">
      <c r="B29" s="34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34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zQ06HxKP8VVfBvxJ3jlbfC7gTjDwRSjzU/G0VVArYxZ+ZSjtJ6c8XuFao3rk00xkN4CGUJLUHnXghGDTQNHIiQ==" saltValue="2zAINOpGbS61m07NYLoyI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7:P30"/>
  <sheetViews>
    <sheetView showGridLines="0" zoomScale="75" zoomScaleNormal="75" workbookViewId="0">
      <selection activeCell="Q17" sqref="Q17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103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5.75" x14ac:dyDescent="0.25">
      <c r="B13" s="3"/>
      <c r="C13" s="3"/>
      <c r="D13" s="3"/>
      <c r="E13" s="6"/>
      <c r="F13" s="6"/>
      <c r="G13" s="6"/>
      <c r="K13" s="6"/>
      <c r="L13" s="6"/>
      <c r="M13" s="6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93" t="s">
        <v>20</v>
      </c>
      <c r="C16" s="38"/>
      <c r="D16" s="38"/>
      <c r="E16" s="39" t="s">
        <v>21</v>
      </c>
      <c r="F16" s="39"/>
      <c r="G16" s="40"/>
      <c r="H16" s="40"/>
      <c r="I16" s="40"/>
      <c r="J16" s="40"/>
      <c r="K16" s="41"/>
      <c r="L16" s="41"/>
      <c r="M16" s="41">
        <v>120.03</v>
      </c>
      <c r="P16" s="15"/>
    </row>
    <row r="17" spans="2:16" ht="15.75" x14ac:dyDescent="0.25">
      <c r="B17" s="61" t="s">
        <v>20</v>
      </c>
      <c r="C17" s="22"/>
      <c r="D17" s="22"/>
      <c r="E17" s="21" t="s">
        <v>104</v>
      </c>
      <c r="F17" s="39"/>
      <c r="G17" s="40"/>
      <c r="H17" s="40"/>
      <c r="I17" s="40"/>
      <c r="J17" s="40"/>
      <c r="K17" s="41"/>
      <c r="L17" s="42">
        <v>26.5</v>
      </c>
      <c r="M17" s="41"/>
      <c r="P17" s="15"/>
    </row>
    <row r="18" spans="2:16" ht="15.75" x14ac:dyDescent="0.25">
      <c r="B18" s="34"/>
      <c r="C18" s="18"/>
      <c r="D18" s="18"/>
      <c r="E18" s="18"/>
      <c r="F18" s="18" t="s">
        <v>22</v>
      </c>
      <c r="G18" s="22">
        <f>SUM(G16:G16)</f>
        <v>0</v>
      </c>
      <c r="H18" s="22">
        <v>0</v>
      </c>
      <c r="I18" s="22">
        <v>0</v>
      </c>
      <c r="J18" s="22">
        <v>0</v>
      </c>
      <c r="K18" s="23">
        <f>SUM(K16:K16)</f>
        <v>0</v>
      </c>
      <c r="L18" s="23">
        <f>SUM(L16:L17)</f>
        <v>26.5</v>
      </c>
      <c r="M18" s="23">
        <f>SUM(M16:M17)</f>
        <v>120.03</v>
      </c>
    </row>
    <row r="19" spans="2:16" ht="15.75" x14ac:dyDescent="0.25">
      <c r="B19" s="34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43"/>
      <c r="L19" s="43"/>
      <c r="M19" s="26"/>
    </row>
    <row r="20" spans="2:16" ht="15.75" x14ac:dyDescent="0.25">
      <c r="B20" s="34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3"/>
      <c r="C22" s="10"/>
      <c r="D22" s="10"/>
      <c r="E22" s="10"/>
      <c r="F22" s="10"/>
      <c r="G22" s="95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5" t="s">
        <v>7</v>
      </c>
      <c r="C25" s="106"/>
      <c r="D25" s="107"/>
      <c r="E25" s="13" t="s">
        <v>8</v>
      </c>
      <c r="F25" s="13" t="s">
        <v>9</v>
      </c>
      <c r="G25" s="13" t="s">
        <v>10</v>
      </c>
      <c r="H25" s="13" t="s">
        <v>11</v>
      </c>
      <c r="I25" s="13" t="s">
        <v>12</v>
      </c>
      <c r="J25" s="13" t="s">
        <v>13</v>
      </c>
      <c r="K25" s="13" t="s">
        <v>14</v>
      </c>
      <c r="L25" s="13" t="s">
        <v>15</v>
      </c>
      <c r="M25" s="13" t="s">
        <v>16</v>
      </c>
    </row>
    <row r="26" spans="2:16" ht="31.5" x14ac:dyDescent="0.25">
      <c r="B26" s="30" t="s">
        <v>17</v>
      </c>
      <c r="C26" s="31" t="s">
        <v>18</v>
      </c>
      <c r="D26" s="31" t="s">
        <v>19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96"/>
      <c r="C27" s="38"/>
      <c r="D27" s="38"/>
      <c r="E27" s="39"/>
      <c r="F27" s="39"/>
      <c r="G27" s="40"/>
      <c r="H27" s="40"/>
      <c r="I27" s="40"/>
      <c r="J27" s="40"/>
      <c r="K27" s="41"/>
      <c r="L27" s="42"/>
      <c r="M27" s="41"/>
    </row>
    <row r="28" spans="2:16" ht="15.75" x14ac:dyDescent="0.25">
      <c r="B28" s="34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SUM(M27:M27)</f>
        <v>0</v>
      </c>
    </row>
    <row r="29" spans="2:16" ht="15.75" x14ac:dyDescent="0.25">
      <c r="B29" s="34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34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rTJj86PI/RPtdkTLJA/exQ79D82ARoD/X8Bp6Up+A7irtgQzF2aT3UJAehBulWvtm6eDCBRht2nShqap7gTy6g==" saltValue="O+YQXnSX+Sly3LMjSmtsN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14B7D26F-AB4E-4C65-B5B1-BB7F1F5E1C17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7:Q29"/>
  <sheetViews>
    <sheetView showGridLines="0" zoomScale="75" zoomScaleNormal="75" workbookViewId="0">
      <selection activeCell="S16" sqref="S16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4" t="s">
        <v>1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62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163.63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SUM(M16)</f>
        <v>163.63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wAVRRg7a4dLL1+dlrnuthq3gWiyd/YwxF4EnCXuigF7+zA6ypq5FypKdo+Q6B8FoZ9uokNXTdJxJwggUiXVz/g==" saltValue="UGxPva3df5mtMAwgB4WHW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7:P29"/>
  <sheetViews>
    <sheetView showGridLines="0" zoomScale="75" zoomScaleNormal="75" workbookViewId="0">
      <selection activeCell="Q24" sqref="Q24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72</v>
      </c>
      <c r="E9" s="5"/>
      <c r="F9" s="5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73</v>
      </c>
      <c r="E10" s="8"/>
      <c r="F10" s="5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7" t="s">
        <v>20</v>
      </c>
      <c r="C16" s="38"/>
      <c r="D16" s="38"/>
      <c r="E16" s="39" t="s">
        <v>21</v>
      </c>
      <c r="F16" s="40"/>
      <c r="G16" s="40"/>
      <c r="H16" s="40"/>
      <c r="I16" s="40"/>
      <c r="J16" s="40"/>
      <c r="K16" s="41"/>
      <c r="L16" s="41"/>
      <c r="M16" s="41">
        <v>116.41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f>SUM(K16)</f>
        <v>0</v>
      </c>
      <c r="L17" s="23">
        <f>SUM(L16:L16)</f>
        <v>0</v>
      </c>
      <c r="M17" s="23">
        <f>SUM(M16:M16)</f>
        <v>116.41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43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3"/>
      <c r="C21" s="3"/>
      <c r="D21" s="77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35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h/Dp6tWjzwaPUhLhM+x1kmcK/0sqt1DpMOyuyoNb4zrHBrTTkCy+MocIq0/ZIG3hGHbNndJAiy+8lK+B6bFxmA==" saltValue="GBkUMwf0cUSEkpM+ZvXQV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ADADD678-CE2C-49E9-A468-4149D645ED6D}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K17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7:P30"/>
  <sheetViews>
    <sheetView showGridLines="0" zoomScale="75" zoomScaleNormal="75" workbookViewId="0">
      <selection activeCell="U30" sqref="U30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C8" s="2"/>
    </row>
    <row r="9" spans="2:16" s="1" customFormat="1" ht="15.75" x14ac:dyDescent="0.25">
      <c r="B9" s="3" t="s">
        <v>2</v>
      </c>
      <c r="C9" s="3"/>
      <c r="D9" s="4" t="s">
        <v>74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75</v>
      </c>
      <c r="E10" s="8"/>
      <c r="F10" s="8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64">
        <v>116.44</v>
      </c>
      <c r="P16" s="15"/>
    </row>
    <row r="17" spans="2:16" ht="30.75" x14ac:dyDescent="0.25">
      <c r="B17" s="86">
        <v>44013</v>
      </c>
      <c r="C17" s="22"/>
      <c r="D17" s="22"/>
      <c r="E17" s="21" t="s">
        <v>51</v>
      </c>
      <c r="F17" s="22"/>
      <c r="G17" s="22"/>
      <c r="H17" s="22"/>
      <c r="I17" s="22"/>
      <c r="J17" s="22"/>
      <c r="K17" s="22"/>
      <c r="L17" s="23">
        <v>600</v>
      </c>
      <c r="M17" s="24"/>
      <c r="P17" s="15"/>
    </row>
    <row r="18" spans="2:16" ht="15.75" x14ac:dyDescent="0.25">
      <c r="B18" s="34"/>
      <c r="C18" s="18"/>
      <c r="D18" s="18"/>
      <c r="E18" s="18"/>
      <c r="F18" s="18" t="s">
        <v>22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600</v>
      </c>
      <c r="M18" s="23">
        <f>SUM(M16:M17)</f>
        <v>116.44</v>
      </c>
    </row>
    <row r="19" spans="2:16" ht="15.75" x14ac:dyDescent="0.25">
      <c r="B19" s="34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34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5" t="s">
        <v>7</v>
      </c>
      <c r="C25" s="106"/>
      <c r="D25" s="107"/>
      <c r="E25" s="13" t="s">
        <v>8</v>
      </c>
      <c r="F25" s="13" t="s">
        <v>9</v>
      </c>
      <c r="G25" s="13" t="s">
        <v>10</v>
      </c>
      <c r="H25" s="13" t="s">
        <v>11</v>
      </c>
      <c r="I25" s="13" t="s">
        <v>12</v>
      </c>
      <c r="J25" s="13" t="s">
        <v>13</v>
      </c>
      <c r="K25" s="13" t="s">
        <v>14</v>
      </c>
      <c r="L25" s="13" t="s">
        <v>15</v>
      </c>
      <c r="M25" s="13" t="s">
        <v>16</v>
      </c>
    </row>
    <row r="26" spans="2:16" ht="31.5" x14ac:dyDescent="0.25">
      <c r="B26" s="30" t="s">
        <v>17</v>
      </c>
      <c r="C26" s="31" t="s">
        <v>18</v>
      </c>
      <c r="D26" s="31" t="s">
        <v>19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78"/>
      <c r="C27" s="22"/>
      <c r="D27" s="22"/>
      <c r="E27" s="21"/>
      <c r="F27" s="21"/>
      <c r="G27" s="22"/>
      <c r="H27" s="22"/>
      <c r="I27" s="22"/>
      <c r="J27" s="22"/>
      <c r="K27" s="51"/>
      <c r="L27" s="23"/>
      <c r="M27" s="22"/>
    </row>
    <row r="28" spans="2:16" ht="15.75" x14ac:dyDescent="0.25">
      <c r="B28" s="34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SUM(M27:M27)</f>
        <v>0</v>
      </c>
    </row>
    <row r="29" spans="2:16" ht="15.75" x14ac:dyDescent="0.25">
      <c r="B29" s="34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34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4n04TmOXzEeIaS4bUBXCoOkwvQ7PvxMOgls5+gxIHVPTdFkxt+Y6K9L2WLWTw1t8wrf34RMzSFfHl0cpcRu0fQ==" saltValue="GOy8VFdo7ZHv0c2t9FToe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36333C6D-6B4D-41F7-91E7-D98D79E14BB7}"/>
  </dataValidations>
  <pageMargins left="0.7" right="0.7" top="0.75" bottom="0.75" header="0.3" footer="0.3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7:P29"/>
  <sheetViews>
    <sheetView showGridLines="0" zoomScale="75" zoomScaleNormal="75" workbookViewId="0">
      <selection activeCell="E29" sqref="E29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58" customFormat="1" ht="15.75" x14ac:dyDescent="0.25">
      <c r="B9" s="54" t="s">
        <v>2</v>
      </c>
      <c r="C9" s="54"/>
      <c r="D9" s="55" t="s">
        <v>60</v>
      </c>
      <c r="E9" s="56"/>
      <c r="F9" s="57"/>
      <c r="G9" s="57"/>
      <c r="K9" s="57"/>
      <c r="L9" s="57"/>
      <c r="M9" s="57"/>
    </row>
    <row r="10" spans="2:16" s="58" customFormat="1" ht="15.75" x14ac:dyDescent="0.25">
      <c r="B10" s="54" t="s">
        <v>4</v>
      </c>
      <c r="C10" s="54"/>
      <c r="D10" s="59" t="s">
        <v>5</v>
      </c>
      <c r="E10" s="56"/>
      <c r="F10" s="75"/>
      <c r="G10" s="75"/>
      <c r="H10" s="76"/>
      <c r="K10" s="57"/>
      <c r="L10" s="57"/>
      <c r="M10" s="57"/>
    </row>
    <row r="11" spans="2:16" s="58" customFormat="1" ht="15.75" x14ac:dyDescent="0.25">
      <c r="B11" s="54"/>
      <c r="C11" s="54"/>
      <c r="D11" s="54"/>
      <c r="E11" s="57"/>
      <c r="F11" s="75"/>
      <c r="G11" s="75"/>
      <c r="H11" s="76"/>
      <c r="K11" s="57"/>
      <c r="L11" s="57"/>
      <c r="M11" s="57"/>
    </row>
    <row r="12" spans="2:16" s="58" customFormat="1" ht="15.75" x14ac:dyDescent="0.25">
      <c r="B12" s="9" t="s">
        <v>6</v>
      </c>
      <c r="C12" s="10"/>
      <c r="D12" s="54"/>
      <c r="E12" s="57"/>
      <c r="F12" s="75"/>
      <c r="G12" s="75"/>
      <c r="H12" s="76"/>
      <c r="K12" s="57"/>
      <c r="L12" s="57"/>
      <c r="M12" s="57"/>
    </row>
    <row r="13" spans="2:16" s="58" customFormat="1" ht="15.75" x14ac:dyDescent="0.25">
      <c r="B13" s="54"/>
      <c r="C13" s="54"/>
      <c r="G13" s="75"/>
      <c r="H13" s="76"/>
      <c r="K13" s="57"/>
      <c r="L13" s="57"/>
      <c r="M13" s="57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61" t="s">
        <v>20</v>
      </c>
      <c r="C16" s="22"/>
      <c r="D16" s="22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118.28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f t="shared" ref="G17:L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>SUM(M16:M16)</f>
        <v>118.28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3"/>
      <c r="C21" s="3"/>
      <c r="D21" s="77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8"/>
      <c r="C26" s="22"/>
      <c r="D26" s="22"/>
      <c r="E26" s="21"/>
      <c r="F26" s="21"/>
      <c r="G26" s="22"/>
      <c r="H26" s="22"/>
      <c r="I26" s="22"/>
      <c r="J26" s="22"/>
      <c r="K26" s="51"/>
      <c r="L26" s="52"/>
      <c r="M26" s="24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HYdJlWruRiy6ayxbe2KsuE4+FsRxwK/H1JQstG6zMrgWUfwuFiXaiulkPp4eV+G6H74OUjtNyXs6IYa4vHXpqA==" saltValue="ESz0Yk8m/XBAu+xsoS5Kh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7:P30"/>
  <sheetViews>
    <sheetView showGridLines="0" zoomScale="75" zoomScaleNormal="75" workbookViewId="0">
      <selection activeCell="T16" sqref="T16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105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106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5.75" x14ac:dyDescent="0.25">
      <c r="B13" s="3"/>
      <c r="C13" s="3"/>
      <c r="D13" s="3"/>
      <c r="E13" s="6"/>
      <c r="F13" s="6"/>
      <c r="G13" s="6"/>
      <c r="K13" s="6"/>
      <c r="L13" s="6"/>
      <c r="M13" s="6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61" t="s">
        <v>20</v>
      </c>
      <c r="C16" s="22"/>
      <c r="D16" s="22"/>
      <c r="E16" s="21" t="s">
        <v>21</v>
      </c>
      <c r="F16" s="40"/>
      <c r="G16" s="40"/>
      <c r="H16" s="40"/>
      <c r="I16" s="40"/>
      <c r="J16" s="40"/>
      <c r="K16" s="41"/>
      <c r="L16" s="41"/>
      <c r="M16" s="41">
        <v>116.48</v>
      </c>
      <c r="P16" s="15"/>
    </row>
    <row r="17" spans="2:16" ht="15.75" x14ac:dyDescent="0.25">
      <c r="B17" s="36" t="s">
        <v>20</v>
      </c>
      <c r="C17" s="22"/>
      <c r="D17" s="22"/>
      <c r="E17" s="21" t="s">
        <v>107</v>
      </c>
      <c r="F17" s="40"/>
      <c r="G17" s="40"/>
      <c r="H17" s="40"/>
      <c r="I17" s="40"/>
      <c r="J17" s="40"/>
      <c r="K17" s="41"/>
      <c r="L17" s="41">
        <v>119.41</v>
      </c>
      <c r="M17" s="41"/>
      <c r="P17" s="15"/>
    </row>
    <row r="18" spans="2:16" ht="15.75" x14ac:dyDescent="0.25">
      <c r="B18" s="34"/>
      <c r="C18" s="18"/>
      <c r="D18" s="18"/>
      <c r="E18" s="18"/>
      <c r="F18" s="18" t="s">
        <v>22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119.41</v>
      </c>
      <c r="M18" s="23">
        <f>SUM(M16:M17)</f>
        <v>116.48</v>
      </c>
    </row>
    <row r="19" spans="2:16" ht="15.75" x14ac:dyDescent="0.25">
      <c r="B19" s="34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43"/>
      <c r="M19" s="26"/>
    </row>
    <row r="20" spans="2:16" ht="15.75" x14ac:dyDescent="0.25">
      <c r="B20" s="34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3"/>
      <c r="C22" s="10"/>
      <c r="D22" s="10"/>
      <c r="E22" s="10"/>
      <c r="F22" s="10"/>
      <c r="G22" s="95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5" t="s">
        <v>7</v>
      </c>
      <c r="C25" s="106"/>
      <c r="D25" s="107"/>
      <c r="E25" s="13" t="s">
        <v>8</v>
      </c>
      <c r="F25" s="13" t="s">
        <v>9</v>
      </c>
      <c r="G25" s="13" t="s">
        <v>10</v>
      </c>
      <c r="H25" s="13" t="s">
        <v>11</v>
      </c>
      <c r="I25" s="13" t="s">
        <v>12</v>
      </c>
      <c r="J25" s="13" t="s">
        <v>13</v>
      </c>
      <c r="K25" s="13" t="s">
        <v>14</v>
      </c>
      <c r="L25" s="13" t="s">
        <v>15</v>
      </c>
      <c r="M25" s="13" t="s">
        <v>16</v>
      </c>
    </row>
    <row r="26" spans="2:16" ht="31.5" x14ac:dyDescent="0.25">
      <c r="B26" s="30" t="s">
        <v>17</v>
      </c>
      <c r="C26" s="31" t="s">
        <v>18</v>
      </c>
      <c r="D26" s="31" t="s">
        <v>19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35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34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34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34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O0k5gb1EaBbYG29oRq3eIuCkuLum8MREuryn2XEjefAhS40m6rmQ7pQqp6JYQsi9VRfoOByWTcQcSxCdp8/V/g==" saltValue="G2FNcO5K90aipOkmk+ZRO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6F2E7DD1-AA16-448C-90E7-72149BF98802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7:Q29"/>
  <sheetViews>
    <sheetView showGridLines="0" zoomScale="75" zoomScaleNormal="75" workbookViewId="0">
      <selection activeCell="V24" sqref="V24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4" t="s">
        <v>26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33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116.46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116.46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r5Kxrl6IcjNX7k3DggDFLT7Y1Kx5MnqH3s60PL/XRB7edKdPGFqZIu92cP0l2Bxl3Z0vGqA4SZ01p5RE8C4d0A==" saltValue="NgnjR7V4Z+bfOLZvJNInT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7:Q29"/>
  <sheetViews>
    <sheetView showGridLines="0" zoomScale="75" zoomScaleNormal="75" workbookViewId="0">
      <selection activeCell="S25" sqref="S25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4" t="s">
        <v>26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34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116.48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116.48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PVpG4yb7cD0Gdoxnj9oYkqZD7EmY1iRmWSstayoDWFXLIJ9cwO+hP9ToA2XTjaN9785GhsC+ay0DC1pIvuUs8A==" saltValue="zcZc/yn+CwRg6yENNK5ZQg==" spinCount="100000" sheet="1" objects="1" scenarios="1"/>
  <mergeCells count="3">
    <mergeCell ref="B7:D7"/>
    <mergeCell ref="B14:D14"/>
    <mergeCell ref="B24:D24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7:P29"/>
  <sheetViews>
    <sheetView showGridLines="0" zoomScale="75" zoomScaleNormal="75" workbookViewId="0">
      <selection activeCell="Q22" sqref="Q22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108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109</v>
      </c>
      <c r="E10" s="8"/>
      <c r="F10" s="5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5.75" x14ac:dyDescent="0.25">
      <c r="B13" s="3"/>
      <c r="C13" s="3"/>
      <c r="D13" s="3"/>
      <c r="E13" s="6"/>
      <c r="F13" s="6"/>
      <c r="G13" s="6"/>
      <c r="K13" s="6"/>
      <c r="L13" s="6"/>
      <c r="M13" s="6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0.25" customHeight="1" x14ac:dyDescent="0.25">
      <c r="B16" s="93" t="s">
        <v>20</v>
      </c>
      <c r="C16" s="38"/>
      <c r="D16" s="38"/>
      <c r="E16" s="39" t="s">
        <v>21</v>
      </c>
      <c r="F16" s="40"/>
      <c r="G16" s="40"/>
      <c r="H16" s="40"/>
      <c r="I16" s="40"/>
      <c r="J16" s="40"/>
      <c r="K16" s="41"/>
      <c r="L16" s="41"/>
      <c r="M16" s="41">
        <v>96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SUM(M16)</f>
        <v>96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3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3"/>
      <c r="C21" s="10"/>
      <c r="D21" s="10"/>
      <c r="E21" s="10"/>
      <c r="F21" s="10"/>
      <c r="G21" s="95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35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ibV/MsnBmx48B66CrITRXRIl5/nl4LncttQd2o+TZ1xlRwNM+MRVzJBaueRQ4K8NdDM9k0dR/lffDRtTozaZ8w==" saltValue="Tosij7bw01Z1wWIV8MDy7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5571690B-3660-4580-A6FB-1AE559FB368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7:Q29"/>
  <sheetViews>
    <sheetView showGridLines="0" zoomScale="75" zoomScaleNormal="75" workbookViewId="0">
      <selection activeCell="S29" sqref="S29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4" t="s">
        <v>26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35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116.44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116.44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QEgoVWhY/0BtE0em7J8426gp9h3nPX+GxNybrw2pQD/ODAZ2nB/UuU9D67wmqFG4zuLhHOzaDjvavuMAthHeFA==" saltValue="+GVbAAHdmJq3EPd36ai4Z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7:P29"/>
  <sheetViews>
    <sheetView showGridLines="0" zoomScale="75" zoomScaleNormal="75" workbookViewId="0">
      <selection activeCell="T28" sqref="T2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58" customFormat="1" ht="15.75" x14ac:dyDescent="0.25">
      <c r="B9" s="54" t="s">
        <v>2</v>
      </c>
      <c r="C9" s="54"/>
      <c r="D9" s="55" t="s">
        <v>86</v>
      </c>
      <c r="E9" s="56"/>
      <c r="F9" s="57"/>
      <c r="G9" s="57"/>
      <c r="K9" s="57"/>
      <c r="L9" s="57"/>
      <c r="M9" s="57"/>
    </row>
    <row r="10" spans="2:16" s="58" customFormat="1" ht="15.75" x14ac:dyDescent="0.25">
      <c r="B10" s="54" t="s">
        <v>4</v>
      </c>
      <c r="C10" s="54"/>
      <c r="D10" s="59" t="s">
        <v>85</v>
      </c>
      <c r="E10" s="60"/>
      <c r="F10" s="57"/>
      <c r="G10" s="57"/>
      <c r="K10" s="57"/>
      <c r="L10" s="57"/>
      <c r="M10" s="57"/>
    </row>
    <row r="11" spans="2:16" s="58" customFormat="1" ht="15.75" x14ac:dyDescent="0.25">
      <c r="B11" s="54"/>
      <c r="C11" s="54"/>
      <c r="D11" s="54"/>
      <c r="E11" s="57"/>
      <c r="F11" s="57"/>
      <c r="G11" s="57"/>
      <c r="K11" s="57"/>
      <c r="L11" s="57"/>
      <c r="M11" s="57"/>
    </row>
    <row r="12" spans="2:16" s="58" customFormat="1" ht="15.75" x14ac:dyDescent="0.25">
      <c r="B12" s="9" t="s">
        <v>6</v>
      </c>
      <c r="C12" s="10"/>
      <c r="F12" s="57"/>
      <c r="G12" s="57"/>
      <c r="K12" s="57"/>
      <c r="L12" s="57"/>
      <c r="M12" s="57"/>
    </row>
    <row r="13" spans="2:16" s="58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2" t="s">
        <v>20</v>
      </c>
      <c r="C16" s="33"/>
      <c r="D16" s="33"/>
      <c r="E16" s="47" t="s">
        <v>21</v>
      </c>
      <c r="F16" s="47"/>
      <c r="G16" s="48"/>
      <c r="H16" s="48"/>
      <c r="I16" s="48"/>
      <c r="J16" s="48"/>
      <c r="K16" s="48"/>
      <c r="L16" s="23"/>
      <c r="M16" s="23">
        <v>116.96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116.96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1"/>
      <c r="C26" s="22"/>
      <c r="D26" s="22"/>
      <c r="E26" s="21"/>
      <c r="F26" s="21"/>
      <c r="G26" s="22"/>
      <c r="H26" s="22"/>
      <c r="I26" s="22"/>
      <c r="J26" s="22"/>
      <c r="K26" s="24"/>
      <c r="L26" s="52"/>
      <c r="M26" s="91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ahoCbEwblIHQtGAtnS18ckRYGody0cSSTbt1Z/TZ2+Ps8BQUA/lnFnHKX9bQd0mUA1mwCO8Rhtdl5WTCEJij/g==" saltValue="6f/T6FRD8jGSP6DIAOoNJ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7:P29"/>
  <sheetViews>
    <sheetView showGridLines="0" zoomScale="75" zoomScaleNormal="75" workbookViewId="0">
      <selection activeCell="R15" sqref="R15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110</v>
      </c>
      <c r="E9" s="5"/>
      <c r="F9" s="5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111</v>
      </c>
      <c r="E10" s="8"/>
      <c r="F10" s="5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5.75" x14ac:dyDescent="0.25">
      <c r="B13" s="3"/>
      <c r="C13" s="3"/>
      <c r="D13" s="3"/>
      <c r="E13" s="6"/>
      <c r="F13" s="6"/>
      <c r="G13" s="6"/>
      <c r="K13" s="6"/>
      <c r="L13" s="6"/>
      <c r="M13" s="6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8" customHeight="1" x14ac:dyDescent="0.25">
      <c r="B16" s="93" t="s">
        <v>20</v>
      </c>
      <c r="C16" s="38"/>
      <c r="D16" s="38"/>
      <c r="E16" s="39" t="s">
        <v>21</v>
      </c>
      <c r="F16" s="39"/>
      <c r="G16" s="40"/>
      <c r="H16" s="40"/>
      <c r="I16" s="40"/>
      <c r="J16" s="40"/>
      <c r="K16" s="41"/>
      <c r="L16" s="41"/>
      <c r="M16" s="41">
        <v>116.44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116.44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3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3"/>
      <c r="C21" s="10"/>
      <c r="D21" s="10"/>
      <c r="E21" s="10"/>
      <c r="F21" s="10"/>
      <c r="G21" s="95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8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3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xezBS3Hia90++GSDcTjCHrBWPaTe0nKTJusx1IvlK0z1IRMrEdnLhaCNk6DY+wAvMi5ZCtOurMaCuqE8i7aaKQ==" saltValue="y3LHASLGJw7Uj8dbVSz/T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2C9CDC07-1C2E-49D6-BC1C-50F42B422F0A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7:P29"/>
  <sheetViews>
    <sheetView showGridLines="0" zoomScale="75" zoomScaleNormal="75" workbookViewId="0">
      <selection activeCell="S13" sqref="S13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58" customFormat="1" ht="15.75" x14ac:dyDescent="0.25">
      <c r="B9" s="54" t="s">
        <v>2</v>
      </c>
      <c r="C9" s="54"/>
      <c r="D9" s="55" t="s">
        <v>55</v>
      </c>
      <c r="E9" s="56"/>
      <c r="F9" s="57"/>
      <c r="G9" s="57"/>
      <c r="K9" s="57"/>
      <c r="L9" s="57"/>
      <c r="M9" s="57"/>
    </row>
    <row r="10" spans="2:16" s="58" customFormat="1" ht="15.75" x14ac:dyDescent="0.25">
      <c r="B10" s="54" t="s">
        <v>4</v>
      </c>
      <c r="C10" s="54"/>
      <c r="D10" s="59" t="s">
        <v>46</v>
      </c>
      <c r="E10" s="56"/>
      <c r="F10" s="57"/>
      <c r="G10" s="57"/>
      <c r="K10" s="57"/>
      <c r="L10" s="57"/>
      <c r="M10" s="57"/>
    </row>
    <row r="11" spans="2:16" s="58" customFormat="1" ht="15.75" x14ac:dyDescent="0.25">
      <c r="B11" s="54"/>
      <c r="C11" s="54"/>
      <c r="D11" s="54"/>
      <c r="E11" s="57"/>
      <c r="F11" s="57"/>
      <c r="G11" s="57"/>
      <c r="K11" s="57"/>
      <c r="L11" s="57"/>
      <c r="M11" s="57"/>
    </row>
    <row r="12" spans="2:16" s="58" customFormat="1" ht="15.75" x14ac:dyDescent="0.25">
      <c r="B12" s="9" t="s">
        <v>6</v>
      </c>
      <c r="C12" s="10"/>
      <c r="D12" s="54"/>
      <c r="E12" s="57"/>
      <c r="F12" s="57"/>
      <c r="G12" s="57"/>
      <c r="K12" s="57"/>
      <c r="L12" s="57"/>
      <c r="M12" s="57"/>
    </row>
    <row r="13" spans="2:16" s="58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2" t="s">
        <v>20</v>
      </c>
      <c r="C16" s="33"/>
      <c r="D16" s="33"/>
      <c r="E16" s="21" t="s">
        <v>21</v>
      </c>
      <c r="F16" s="48"/>
      <c r="G16" s="48"/>
      <c r="H16" s="48"/>
      <c r="I16" s="48"/>
      <c r="J16" s="48"/>
      <c r="K16" s="48"/>
      <c r="L16" s="71"/>
      <c r="M16" s="24">
        <v>124.59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SUM(M16)</f>
        <v>124.59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5"/>
      <c r="C26" s="22"/>
      <c r="D26" s="22"/>
      <c r="E26" s="21"/>
      <c r="F26" s="22"/>
      <c r="G26" s="40"/>
      <c r="H26" s="40"/>
      <c r="I26" s="40"/>
      <c r="J26" s="40"/>
      <c r="K26" s="41"/>
      <c r="L26" s="41"/>
      <c r="M26" s="41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v9598EYBFdz1btsdEazF6gkUecnUECiZtUpGy/D4sMwVZ/HdhZTOJn/n9vLTSNqyvYyg3uwpHEHELUXr80fd5Q==" saltValue="8KwFk6W8h50OTLJiNs9lZ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595C1A1E-56C0-492E-B9AF-923EFCEC9F51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7:Q29"/>
  <sheetViews>
    <sheetView showGridLines="0" zoomScale="75" zoomScaleNormal="75" workbookViewId="0">
      <selection activeCell="S25" sqref="S25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4" t="s">
        <v>26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36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116.41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116.41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WG/nsE9KPS0hfG90SnIEICkCjlsr0zRz+69SBeUKhTwq4vJ8xj4hno03YUExW3T5vF0ZJBxNIfnPVCfvrTWLQw==" saltValue="8Jn0COKg/7MT88ZtR28Hj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P30"/>
  <sheetViews>
    <sheetView showGridLines="0" zoomScale="75" zoomScaleNormal="75" workbookViewId="0">
      <selection activeCell="Q15" sqref="Q15"/>
    </sheetView>
  </sheetViews>
  <sheetFormatPr defaultRowHeight="15" x14ac:dyDescent="0.25"/>
  <cols>
    <col min="1" max="1" width="9.7109375" customWidth="1"/>
    <col min="2" max="2" width="17.42578125" customWidth="1"/>
    <col min="3" max="3" width="12.7109375" customWidth="1"/>
    <col min="4" max="4" width="10.7109375" customWidth="1"/>
    <col min="5" max="5" width="25.7109375" bestFit="1" customWidth="1"/>
    <col min="6" max="6" width="28.140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90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5</v>
      </c>
      <c r="E10" s="5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10"/>
    </row>
    <row r="13" spans="2:16" s="1" customFormat="1" ht="20.25" x14ac:dyDescent="0.3">
      <c r="B13" s="29"/>
    </row>
    <row r="14" spans="2:16" ht="45" x14ac:dyDescent="0.25">
      <c r="B14" s="108" t="s">
        <v>7</v>
      </c>
      <c r="C14" s="109"/>
      <c r="D14" s="110"/>
      <c r="E14" s="79" t="s">
        <v>8</v>
      </c>
      <c r="F14" s="79" t="s">
        <v>9</v>
      </c>
      <c r="G14" s="79" t="s">
        <v>10</v>
      </c>
      <c r="H14" s="79" t="s">
        <v>11</v>
      </c>
      <c r="I14" s="79" t="s">
        <v>12</v>
      </c>
      <c r="J14" s="79" t="s">
        <v>13</v>
      </c>
      <c r="K14" s="79" t="s">
        <v>14</v>
      </c>
      <c r="L14" s="79" t="s">
        <v>15</v>
      </c>
      <c r="M14" s="79" t="s">
        <v>16</v>
      </c>
      <c r="N14" s="14"/>
      <c r="P14" s="15">
        <v>39173</v>
      </c>
    </row>
    <row r="15" spans="2:16" ht="30" x14ac:dyDescent="0.25">
      <c r="B15" s="80" t="s">
        <v>17</v>
      </c>
      <c r="C15" s="81" t="s">
        <v>18</v>
      </c>
      <c r="D15" s="81" t="s">
        <v>19</v>
      </c>
      <c r="E15" s="82"/>
      <c r="F15" s="82"/>
      <c r="G15" s="82"/>
      <c r="H15" s="82"/>
      <c r="I15" s="82"/>
      <c r="J15" s="82"/>
      <c r="K15" s="82"/>
      <c r="L15" s="82"/>
      <c r="M15" s="82"/>
      <c r="P15" s="15">
        <v>39203</v>
      </c>
    </row>
    <row r="16" spans="2:16" ht="15.75" x14ac:dyDescent="0.25">
      <c r="B16" s="19" t="s">
        <v>20</v>
      </c>
      <c r="C16" s="20"/>
      <c r="D16" s="20"/>
      <c r="E16" s="21" t="s">
        <v>21</v>
      </c>
      <c r="F16" s="21"/>
      <c r="G16" s="22"/>
      <c r="H16" s="22"/>
      <c r="I16" s="22"/>
      <c r="J16" s="22"/>
      <c r="K16" s="22"/>
      <c r="L16" s="23"/>
      <c r="M16" s="23">
        <v>117.06</v>
      </c>
      <c r="P16" s="15">
        <v>39234</v>
      </c>
    </row>
    <row r="17" spans="2:16" ht="30.75" x14ac:dyDescent="0.25">
      <c r="B17" s="61">
        <v>44105</v>
      </c>
      <c r="C17" s="22"/>
      <c r="D17" s="22"/>
      <c r="E17" s="21" t="s">
        <v>47</v>
      </c>
      <c r="F17" s="21"/>
      <c r="G17" s="22"/>
      <c r="H17" s="22"/>
      <c r="I17" s="22"/>
      <c r="J17" s="22"/>
      <c r="K17" s="22"/>
      <c r="L17" s="23">
        <v>600</v>
      </c>
      <c r="M17" s="23"/>
      <c r="P17" s="15"/>
    </row>
    <row r="18" spans="2:16" ht="15.75" x14ac:dyDescent="0.25">
      <c r="B18" s="34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SUM(L16:L17)</f>
        <v>600</v>
      </c>
      <c r="M18" s="23">
        <f>SUM(M16:M17)</f>
        <v>117.06</v>
      </c>
    </row>
    <row r="19" spans="2:16" ht="15.75" x14ac:dyDescent="0.25">
      <c r="B19" s="34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34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5" t="s">
        <v>7</v>
      </c>
      <c r="C25" s="106"/>
      <c r="D25" s="107"/>
      <c r="E25" s="13" t="s">
        <v>8</v>
      </c>
      <c r="F25" s="13" t="s">
        <v>9</v>
      </c>
      <c r="G25" s="13" t="s">
        <v>10</v>
      </c>
      <c r="H25" s="13" t="s">
        <v>11</v>
      </c>
      <c r="I25" s="13" t="s">
        <v>12</v>
      </c>
      <c r="J25" s="13" t="s">
        <v>13</v>
      </c>
      <c r="K25" s="13" t="s">
        <v>14</v>
      </c>
      <c r="L25" s="13" t="s">
        <v>15</v>
      </c>
      <c r="M25" s="13" t="s">
        <v>16</v>
      </c>
    </row>
    <row r="26" spans="2:16" ht="31.5" x14ac:dyDescent="0.25">
      <c r="B26" s="30" t="s">
        <v>17</v>
      </c>
      <c r="C26" s="31" t="s">
        <v>18</v>
      </c>
      <c r="D26" s="31" t="s">
        <v>19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45.75" x14ac:dyDescent="0.25">
      <c r="B27" s="78">
        <v>44132</v>
      </c>
      <c r="C27" s="22"/>
      <c r="D27" s="22"/>
      <c r="E27" s="21" t="s">
        <v>91</v>
      </c>
      <c r="F27" s="22" t="s">
        <v>92</v>
      </c>
      <c r="G27" s="22"/>
      <c r="H27" s="22"/>
      <c r="I27" s="22"/>
      <c r="J27" s="22"/>
      <c r="K27" s="22"/>
      <c r="L27" s="23"/>
      <c r="M27" s="23">
        <v>351</v>
      </c>
    </row>
    <row r="28" spans="2:16" ht="15.75" x14ac:dyDescent="0.25">
      <c r="B28" s="34"/>
      <c r="C28" s="18"/>
      <c r="D28" s="18"/>
      <c r="E28" s="18"/>
      <c r="F28" s="18" t="s">
        <v>22</v>
      </c>
      <c r="G28" s="22">
        <f>SUM(G27:G27)</f>
        <v>0</v>
      </c>
      <c r="H28" s="22">
        <v>0</v>
      </c>
      <c r="I28" s="22">
        <v>0</v>
      </c>
      <c r="J28" s="22">
        <v>0</v>
      </c>
      <c r="K28" s="23">
        <f>SUM(K27:K27)</f>
        <v>0</v>
      </c>
      <c r="L28" s="23">
        <f>SUM(L27:L27)</f>
        <v>0</v>
      </c>
      <c r="M28" s="23">
        <f>SUM(M27:M27)</f>
        <v>351</v>
      </c>
    </row>
    <row r="29" spans="2:16" ht="15.75" x14ac:dyDescent="0.25">
      <c r="B29" s="34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34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4NBQosyxxUvZzA43R20blIIJKSmrd9LcFA/hgxTn6Tv3c+MnP+fQo8yKIrU/CxIdNG59MEAoa0/JRc6ZB92E0w==" saltValue="j8yCp+7eqFzLmF/fler7Y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7:Q29"/>
  <sheetViews>
    <sheetView showGridLines="0" zoomScale="75" zoomScaleNormal="75" workbookViewId="0">
      <selection activeCell="O16" sqref="O16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112</v>
      </c>
      <c r="E9" s="5"/>
      <c r="F9" s="5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113</v>
      </c>
      <c r="E10" s="8"/>
      <c r="F10" s="5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5.75" x14ac:dyDescent="0.25">
      <c r="B13" s="3"/>
      <c r="C13" s="3"/>
      <c r="D13" s="3"/>
      <c r="E13" s="6"/>
      <c r="F13" s="6"/>
      <c r="G13" s="6"/>
      <c r="K13" s="6"/>
      <c r="L13" s="6"/>
      <c r="M13" s="6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20</v>
      </c>
      <c r="C16" s="20"/>
      <c r="D16" s="20"/>
      <c r="E16" s="21" t="s">
        <v>21</v>
      </c>
      <c r="F16" s="39"/>
      <c r="G16" s="40"/>
      <c r="H16" s="40"/>
      <c r="I16" s="40"/>
      <c r="J16" s="40"/>
      <c r="K16" s="41"/>
      <c r="L16" s="41"/>
      <c r="M16" s="41">
        <v>186.5</v>
      </c>
      <c r="P16" s="15"/>
    </row>
    <row r="17" spans="2:17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186.5</v>
      </c>
    </row>
    <row r="18" spans="2:17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3"/>
      <c r="M18" s="26"/>
    </row>
    <row r="19" spans="2:17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7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7" ht="15.75" x14ac:dyDescent="0.25">
      <c r="B21" s="3"/>
      <c r="C21" s="10"/>
      <c r="D21" s="10"/>
      <c r="E21" s="10"/>
      <c r="F21" s="10"/>
      <c r="G21" s="95"/>
      <c r="H21" s="10"/>
      <c r="I21" s="10"/>
      <c r="J21" s="10"/>
      <c r="K21" s="10"/>
      <c r="L21" s="10"/>
      <c r="M21" s="10"/>
    </row>
    <row r="22" spans="2:17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7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7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7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7" ht="15.75" x14ac:dyDescent="0.25">
      <c r="B26" s="78"/>
      <c r="C26" s="22"/>
      <c r="D26" s="22"/>
      <c r="E26" s="21"/>
      <c r="F26" s="97"/>
      <c r="G26" s="22"/>
      <c r="H26" s="22"/>
      <c r="I26" s="22"/>
      <c r="J26" s="22"/>
      <c r="K26" s="24"/>
      <c r="L26" s="52"/>
      <c r="M26" s="23"/>
    </row>
    <row r="27" spans="2:17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v>0</v>
      </c>
      <c r="M27" s="23">
        <f>SUM(M26:M26)</f>
        <v>0</v>
      </c>
      <c r="Q27" s="98"/>
    </row>
    <row r="28" spans="2:17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7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H7Y1dB8drCFo6k7VHZYySvsTo4K52MFReqicVxio8Fn+avH4ZvR+ywgQhOAWqcMCIPbdRRQwd3EJx6xJGrmr6w==" saltValue="LZpbh/uBCxIGaWJK/KRYy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F8378A12-400B-465C-BDCD-D00E1ADD809C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7:P30"/>
  <sheetViews>
    <sheetView showGridLines="0" zoomScale="75" zoomScaleNormal="75" zoomScaleSheetLayoutView="75" workbookViewId="0">
      <selection activeCell="AA30" sqref="AA30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114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115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73" t="s">
        <v>20</v>
      </c>
      <c r="C16" s="22"/>
      <c r="D16" s="22"/>
      <c r="E16" s="21" t="s">
        <v>21</v>
      </c>
      <c r="F16" s="21"/>
      <c r="G16" s="22"/>
      <c r="H16" s="22"/>
      <c r="I16" s="22"/>
      <c r="J16" s="22"/>
      <c r="K16" s="22"/>
      <c r="L16" s="23"/>
      <c r="M16" s="24">
        <v>122.32</v>
      </c>
      <c r="P16" s="15">
        <v>39234</v>
      </c>
    </row>
    <row r="17" spans="2:16" ht="30.75" x14ac:dyDescent="0.25">
      <c r="B17" s="73" t="s">
        <v>116</v>
      </c>
      <c r="C17" s="22"/>
      <c r="D17" s="22"/>
      <c r="E17" s="21" t="s">
        <v>47</v>
      </c>
      <c r="F17" s="21"/>
      <c r="G17" s="22"/>
      <c r="H17" s="22"/>
      <c r="I17" s="22"/>
      <c r="J17" s="22"/>
      <c r="K17" s="22"/>
      <c r="L17" s="23">
        <v>600</v>
      </c>
      <c r="M17" s="24"/>
      <c r="P17" s="15"/>
    </row>
    <row r="18" spans="2:16" ht="15.75" x14ac:dyDescent="0.25">
      <c r="B18" s="34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f>SUM(K16:K16)</f>
        <v>0</v>
      </c>
      <c r="L18" s="23">
        <f>SUM(L16:L17)</f>
        <v>600</v>
      </c>
      <c r="M18" s="23">
        <f>SUM(M16:M17)</f>
        <v>122.32</v>
      </c>
    </row>
    <row r="19" spans="2:16" ht="15.75" x14ac:dyDescent="0.25">
      <c r="B19" s="34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34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5" t="s">
        <v>7</v>
      </c>
      <c r="C25" s="106"/>
      <c r="D25" s="107"/>
      <c r="E25" s="13" t="s">
        <v>8</v>
      </c>
      <c r="F25" s="13" t="s">
        <v>9</v>
      </c>
      <c r="G25" s="13" t="s">
        <v>10</v>
      </c>
      <c r="H25" s="13" t="s">
        <v>11</v>
      </c>
      <c r="I25" s="13" t="s">
        <v>12</v>
      </c>
      <c r="J25" s="13" t="s">
        <v>13</v>
      </c>
      <c r="K25" s="13" t="s">
        <v>14</v>
      </c>
      <c r="L25" s="13" t="s">
        <v>15</v>
      </c>
      <c r="M25" s="13" t="s">
        <v>16</v>
      </c>
    </row>
    <row r="26" spans="2:16" ht="31.5" x14ac:dyDescent="0.25">
      <c r="B26" s="30" t="s">
        <v>17</v>
      </c>
      <c r="C26" s="31" t="s">
        <v>18</v>
      </c>
      <c r="D26" s="31" t="s">
        <v>19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78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34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34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34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w+604HalDU0epeENmB1aHGEWmMlWZ1Tx6gKG/7Vj1cBSh1g8pBCZeYYytvZg9POla7ENQlTPGw+Z5J6ZZ/+gdQ==" saltValue="/XZ0mVk42Pp82cWBzaxt5A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66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P29"/>
  <sheetViews>
    <sheetView showGridLines="0" zoomScale="75" zoomScaleNormal="75" workbookViewId="0">
      <selection activeCell="T15" sqref="T15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24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6" ht="18" x14ac:dyDescent="0.25">
      <c r="A7" s="1"/>
      <c r="B7" s="104" t="s">
        <v>26</v>
      </c>
      <c r="C7" s="104"/>
      <c r="D7" s="104"/>
      <c r="E7" s="1"/>
      <c r="F7" s="1"/>
      <c r="G7" s="1"/>
      <c r="H7" s="1"/>
      <c r="I7" s="1"/>
      <c r="J7" s="1"/>
      <c r="K7" s="1"/>
      <c r="L7" s="1"/>
      <c r="M7" s="1"/>
    </row>
    <row r="8" spans="1:16" ht="18.75" customHeight="1" x14ac:dyDescent="0.25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6" s="1" customFormat="1" ht="15.75" x14ac:dyDescent="0.25">
      <c r="B9" s="6" t="s">
        <v>2</v>
      </c>
      <c r="C9" s="6"/>
      <c r="D9" s="4" t="s">
        <v>56</v>
      </c>
      <c r="E9" s="5"/>
      <c r="F9" s="6"/>
      <c r="G9" s="6"/>
      <c r="K9" s="6"/>
      <c r="L9" s="6"/>
      <c r="M9" s="6"/>
    </row>
    <row r="10" spans="1:16" s="1" customFormat="1" ht="15.75" x14ac:dyDescent="0.25">
      <c r="B10" s="6" t="s">
        <v>4</v>
      </c>
      <c r="C10" s="6"/>
      <c r="D10" s="7" t="s">
        <v>5</v>
      </c>
      <c r="E10" s="8"/>
      <c r="F10" s="6"/>
      <c r="G10" s="6"/>
      <c r="K10" s="6"/>
      <c r="L10" s="6"/>
      <c r="M10" s="6"/>
    </row>
    <row r="11" spans="1:16" s="1" customFormat="1" ht="26.25" customHeight="1" x14ac:dyDescent="0.25">
      <c r="B11" s="6"/>
      <c r="C11" s="6"/>
      <c r="D11" s="6"/>
      <c r="E11" s="6"/>
      <c r="F11" s="6"/>
      <c r="G11" s="6"/>
      <c r="K11" s="6"/>
      <c r="L11" s="6"/>
      <c r="M11" s="6"/>
    </row>
    <row r="12" spans="1:16" s="1" customFormat="1" ht="15.75" x14ac:dyDescent="0.25">
      <c r="B12" s="9" t="s">
        <v>6</v>
      </c>
      <c r="C12" s="10"/>
      <c r="D12" s="6"/>
      <c r="E12" s="6"/>
      <c r="F12" s="6"/>
      <c r="G12" s="6"/>
      <c r="K12" s="6"/>
      <c r="L12" s="6"/>
      <c r="M12" s="6"/>
    </row>
    <row r="13" spans="1:16" s="1" customFormat="1" ht="14.25" x14ac:dyDescent="0.2"/>
    <row r="14" spans="1:16" ht="47.25" x14ac:dyDescent="0.25">
      <c r="A14" s="1"/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1:16" ht="31.5" x14ac:dyDescent="0.25">
      <c r="A15" s="1"/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1"/>
      <c r="B16" s="66" t="s">
        <v>20</v>
      </c>
      <c r="C16" s="63"/>
      <c r="D16" s="63"/>
      <c r="E16" s="70" t="s">
        <v>21</v>
      </c>
      <c r="F16" s="70"/>
      <c r="G16" s="63"/>
      <c r="H16" s="63"/>
      <c r="I16" s="63"/>
      <c r="J16" s="63"/>
      <c r="K16" s="63"/>
      <c r="L16" s="72"/>
      <c r="M16" s="64">
        <v>118.39</v>
      </c>
      <c r="P16" s="15">
        <v>39234</v>
      </c>
    </row>
    <row r="17" spans="1:13" ht="15.75" x14ac:dyDescent="0.25">
      <c r="A17" s="1"/>
      <c r="B17" s="34"/>
      <c r="C17" s="18"/>
      <c r="D17" s="18"/>
      <c r="E17" s="18"/>
      <c r="F17" s="18" t="s">
        <v>22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118.39</v>
      </c>
    </row>
    <row r="18" spans="1:13" ht="15.75" x14ac:dyDescent="0.25">
      <c r="A18" s="1"/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5"/>
    </row>
    <row r="19" spans="1:13" ht="15.75" x14ac:dyDescent="0.25">
      <c r="A19" s="1"/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1"/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1"/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1:13" ht="31.5" x14ac:dyDescent="0.25">
      <c r="A25" s="1"/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1"/>
      <c r="B26" s="44"/>
      <c r="C26" s="38"/>
      <c r="D26" s="38"/>
      <c r="E26" s="39"/>
      <c r="F26" s="40"/>
      <c r="G26" s="40"/>
      <c r="H26" s="40"/>
      <c r="I26" s="40"/>
      <c r="J26" s="40"/>
      <c r="K26" s="41"/>
      <c r="L26" s="41"/>
      <c r="M26" s="41"/>
    </row>
    <row r="27" spans="1:13" ht="15.75" x14ac:dyDescent="0.25">
      <c r="A27" s="1"/>
      <c r="B27" s="34"/>
      <c r="C27" s="18"/>
      <c r="D27" s="18"/>
      <c r="E27" s="18"/>
      <c r="F27" s="18" t="s">
        <v>22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1"/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1"/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GIQgMPusk3/LB1BmBEgkwngQ0dBl0+hCjdDYMabVx2fp2qYS7uiZb+ii6UKYCvVd6YXRuqxeXHmh0xgy60RxgA==" saltValue="IqBbVyvbIt5y6cds5RGys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0F1EDFFE-705B-46CB-A3AB-3A6E9FF1A263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7:Q29"/>
  <sheetViews>
    <sheetView showGridLines="0" zoomScale="75" zoomScaleNormal="75" workbookViewId="0">
      <selection activeCell="Q31" sqref="Q31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4" t="s">
        <v>26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37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116.46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116.46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noyHvjusm5ArXnjvNTgMKtxowKA+BZTiPyWLuwphT0csAUIThbYuCYneOl0j5dXkqxlMrOUer2ujrxh19GunMA==" saltValue="0qyOEqgJck+1wolxy9F3V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7:P28"/>
  <sheetViews>
    <sheetView showGridLines="0" zoomScale="75" zoomScaleNormal="75" workbookViewId="0">
      <selection activeCell="I23" sqref="I23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38</v>
      </c>
      <c r="E9" s="5"/>
      <c r="F9" s="5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39</v>
      </c>
      <c r="E10" s="8"/>
      <c r="F10" s="5"/>
      <c r="G10" s="6"/>
      <c r="K10" s="6"/>
      <c r="L10" s="6"/>
      <c r="M10" s="6"/>
    </row>
    <row r="11" spans="2:16" s="1" customFormat="1" ht="15.75" x14ac:dyDescent="0.25">
      <c r="B11" s="9" t="s">
        <v>6</v>
      </c>
      <c r="C11" s="10"/>
      <c r="D11" s="3"/>
      <c r="E11" s="6"/>
      <c r="F11" s="6"/>
      <c r="G11" s="6"/>
      <c r="K11" s="6"/>
      <c r="L11" s="6"/>
      <c r="M11" s="6"/>
    </row>
    <row r="12" spans="2:16" s="1" customFormat="1" ht="14.25" x14ac:dyDescent="0.2"/>
    <row r="13" spans="2:16" ht="47.25" x14ac:dyDescent="0.25">
      <c r="B13" s="105" t="s">
        <v>7</v>
      </c>
      <c r="C13" s="106"/>
      <c r="D13" s="107"/>
      <c r="E13" s="13" t="s">
        <v>8</v>
      </c>
      <c r="F13" s="13" t="s">
        <v>9</v>
      </c>
      <c r="G13" s="13" t="s">
        <v>10</v>
      </c>
      <c r="H13" s="13" t="s">
        <v>11</v>
      </c>
      <c r="I13" s="13" t="s">
        <v>12</v>
      </c>
      <c r="J13" s="13" t="s">
        <v>13</v>
      </c>
      <c r="K13" s="13" t="s">
        <v>14</v>
      </c>
      <c r="L13" s="13" t="s">
        <v>15</v>
      </c>
      <c r="M13" s="13" t="s">
        <v>16</v>
      </c>
      <c r="N13" s="14"/>
      <c r="P13" s="15">
        <v>39173</v>
      </c>
    </row>
    <row r="14" spans="2:16" ht="31.5" x14ac:dyDescent="0.25">
      <c r="B14" s="30" t="s">
        <v>17</v>
      </c>
      <c r="C14" s="31" t="s">
        <v>18</v>
      </c>
      <c r="D14" s="31" t="s">
        <v>19</v>
      </c>
      <c r="E14" s="18"/>
      <c r="F14" s="18"/>
      <c r="G14" s="18"/>
      <c r="H14" s="18"/>
      <c r="I14" s="18"/>
      <c r="J14" s="18"/>
      <c r="K14" s="18"/>
      <c r="L14" s="18"/>
      <c r="M14" s="18"/>
      <c r="P14" s="15">
        <v>39203</v>
      </c>
    </row>
    <row r="15" spans="2:16" ht="15.75" x14ac:dyDescent="0.25">
      <c r="B15" s="19" t="s">
        <v>20</v>
      </c>
      <c r="C15" s="20"/>
      <c r="D15" s="20"/>
      <c r="E15" s="21" t="s">
        <v>21</v>
      </c>
      <c r="F15" s="22"/>
      <c r="G15" s="22"/>
      <c r="H15" s="22"/>
      <c r="I15" s="22"/>
      <c r="J15" s="22"/>
      <c r="K15" s="22"/>
      <c r="L15" s="23"/>
      <c r="M15" s="24">
        <v>116.96</v>
      </c>
      <c r="P15" s="15">
        <v>39234</v>
      </c>
    </row>
    <row r="16" spans="2:16" ht="15.75" x14ac:dyDescent="0.25">
      <c r="B16" s="34"/>
      <c r="C16" s="18"/>
      <c r="D16" s="18"/>
      <c r="E16" s="18"/>
      <c r="F16" s="18" t="s">
        <v>22</v>
      </c>
      <c r="G16" s="22">
        <f>SUM(G15:G15)</f>
        <v>0</v>
      </c>
      <c r="H16" s="22">
        <f>SUM(H15:H15)</f>
        <v>0</v>
      </c>
      <c r="I16" s="22">
        <f>SUM(I15:I15)</f>
        <v>0</v>
      </c>
      <c r="J16" s="22">
        <f>SUM(J15:J15)</f>
        <v>0</v>
      </c>
      <c r="K16" s="23">
        <f>SUM(K15:K15)</f>
        <v>0</v>
      </c>
      <c r="L16" s="23">
        <f>SUM(L15)</f>
        <v>0</v>
      </c>
      <c r="M16" s="23">
        <f>+SUM(M15:M15)</f>
        <v>116.96</v>
      </c>
    </row>
    <row r="17" spans="2:13" ht="15.75" x14ac:dyDescent="0.25">
      <c r="B17" s="34"/>
      <c r="C17" s="18"/>
      <c r="D17" s="18"/>
      <c r="E17" s="18"/>
      <c r="F17" s="18" t="s">
        <v>23</v>
      </c>
      <c r="G17" s="23">
        <v>0.45</v>
      </c>
      <c r="H17" s="23">
        <v>0.24</v>
      </c>
      <c r="I17" s="23">
        <v>0.2</v>
      </c>
      <c r="J17" s="23">
        <v>0.05</v>
      </c>
      <c r="K17" s="26"/>
      <c r="L17" s="43"/>
      <c r="M17" s="43"/>
    </row>
    <row r="18" spans="2:13" ht="15.75" x14ac:dyDescent="0.25">
      <c r="B18" s="34"/>
      <c r="C18" s="18"/>
      <c r="D18" s="18"/>
      <c r="E18" s="18"/>
      <c r="F18" s="18" t="s">
        <v>24</v>
      </c>
      <c r="G18" s="23">
        <f>G16*G17</f>
        <v>0</v>
      </c>
      <c r="H18" s="23">
        <f>H16*H17</f>
        <v>0</v>
      </c>
      <c r="I18" s="23">
        <f>I16*I17</f>
        <v>0</v>
      </c>
      <c r="J18" s="23">
        <f>J16*J17</f>
        <v>0</v>
      </c>
      <c r="K18" s="26"/>
      <c r="L18" s="26"/>
      <c r="M18" s="26"/>
    </row>
    <row r="19" spans="2:13" ht="15.75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7" t="s">
        <v>25</v>
      </c>
      <c r="C21" s="27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47.25" x14ac:dyDescent="0.25">
      <c r="B23" s="105" t="s">
        <v>7</v>
      </c>
      <c r="C23" s="106"/>
      <c r="D23" s="107"/>
      <c r="E23" s="13" t="s">
        <v>8</v>
      </c>
      <c r="F23" s="13" t="s">
        <v>9</v>
      </c>
      <c r="G23" s="13" t="s">
        <v>10</v>
      </c>
      <c r="H23" s="13" t="s">
        <v>11</v>
      </c>
      <c r="I23" s="13" t="s">
        <v>12</v>
      </c>
      <c r="J23" s="13" t="s">
        <v>13</v>
      </c>
      <c r="K23" s="13" t="s">
        <v>14</v>
      </c>
      <c r="L23" s="13" t="s">
        <v>15</v>
      </c>
      <c r="M23" s="13" t="s">
        <v>16</v>
      </c>
    </row>
    <row r="24" spans="2:13" ht="31.5" x14ac:dyDescent="0.25">
      <c r="B24" s="30" t="s">
        <v>17</v>
      </c>
      <c r="C24" s="31" t="s">
        <v>18</v>
      </c>
      <c r="D24" s="31" t="s">
        <v>19</v>
      </c>
      <c r="E24" s="18"/>
      <c r="F24" s="18"/>
      <c r="G24" s="18"/>
      <c r="H24" s="18"/>
      <c r="I24" s="18"/>
      <c r="J24" s="18"/>
      <c r="K24" s="18"/>
      <c r="L24" s="18"/>
      <c r="M24" s="18"/>
    </row>
    <row r="25" spans="2:13" ht="15.75" x14ac:dyDescent="0.25">
      <c r="B25" s="44"/>
      <c r="C25" s="38"/>
      <c r="D25" s="38"/>
      <c r="E25" s="39"/>
      <c r="F25" s="39"/>
      <c r="G25" s="40"/>
      <c r="H25" s="40"/>
      <c r="I25" s="40"/>
      <c r="J25" s="40"/>
      <c r="K25" s="41"/>
      <c r="L25" s="42"/>
      <c r="M25" s="42"/>
    </row>
    <row r="26" spans="2:13" ht="15.75" x14ac:dyDescent="0.25">
      <c r="B26" s="34"/>
      <c r="C26" s="18"/>
      <c r="D26" s="18"/>
      <c r="E26" s="18"/>
      <c r="F26" s="18" t="s">
        <v>22</v>
      </c>
      <c r="G26" s="22">
        <f>SUM(G25:G25)</f>
        <v>0</v>
      </c>
      <c r="H26" s="22">
        <f>SUM(H25:H25)</f>
        <v>0</v>
      </c>
      <c r="I26" s="22">
        <f>SUM(I25:I25)</f>
        <v>0</v>
      </c>
      <c r="J26" s="22">
        <f>SUM(J25:J25)</f>
        <v>0</v>
      </c>
      <c r="K26" s="23">
        <f>SUM(K25)</f>
        <v>0</v>
      </c>
      <c r="L26" s="23">
        <v>0</v>
      </c>
      <c r="M26" s="23">
        <v>0</v>
      </c>
    </row>
    <row r="27" spans="2:13" ht="15.75" x14ac:dyDescent="0.25">
      <c r="B27" s="34"/>
      <c r="C27" s="18"/>
      <c r="D27" s="18"/>
      <c r="E27" s="18"/>
      <c r="F27" s="18" t="s">
        <v>23</v>
      </c>
      <c r="G27" s="23">
        <v>0.45</v>
      </c>
      <c r="H27" s="23">
        <v>0.24</v>
      </c>
      <c r="I27" s="23">
        <v>0.2</v>
      </c>
      <c r="J27" s="23">
        <v>0.05</v>
      </c>
      <c r="K27" s="43"/>
      <c r="L27" s="26"/>
      <c r="M27" s="26"/>
    </row>
    <row r="28" spans="2:13" ht="15.75" x14ac:dyDescent="0.25">
      <c r="B28" s="34"/>
      <c r="C28" s="18"/>
      <c r="D28" s="18"/>
      <c r="E28" s="18"/>
      <c r="F28" s="18" t="s">
        <v>24</v>
      </c>
      <c r="G28" s="23">
        <f>G26*G27</f>
        <v>0</v>
      </c>
      <c r="H28" s="23">
        <f>H26*H27</f>
        <v>0</v>
      </c>
      <c r="I28" s="23">
        <f>I26*I27</f>
        <v>0</v>
      </c>
      <c r="J28" s="23">
        <f>J26*J27</f>
        <v>0</v>
      </c>
      <c r="K28" s="26"/>
      <c r="L28" s="26"/>
      <c r="M28" s="26"/>
    </row>
  </sheetData>
  <sheetProtection algorithmName="SHA-512" hashValue="lqlFpL0dFbuh7G+ktrhrRt2zaQcKTOnmZ2OdkiBxSZMvczzmkAmBVgxav8gyfAJJRyyVn4/xi9X/nn6cSF04KQ==" saltValue="iqLyQbMaU95i4lB24SRM4g==" spinCount="100000" sheet="1" objects="1" scenarios="1"/>
  <mergeCells count="3">
    <mergeCell ref="B7:D7"/>
    <mergeCell ref="B13:D13"/>
    <mergeCell ref="B23:D23"/>
  </mergeCells>
  <dataValidations count="1">
    <dataValidation allowBlank="1" showInputMessage="1" showErrorMessage="1" sqref="K15 K25" xr:uid="{2B77824F-A630-42AC-9DB2-1109B8F5A2A5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D5F4-15F9-4BA9-8A48-F8D92EB96912}">
  <dimension ref="B7:P30"/>
  <sheetViews>
    <sheetView showGridLines="0" zoomScale="75" zoomScaleNormal="75" workbookViewId="0">
      <selection activeCell="V17" sqref="V17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117</v>
      </c>
      <c r="E9" s="5"/>
      <c r="F9" s="5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118</v>
      </c>
      <c r="E10" s="8"/>
      <c r="F10" s="5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73" t="s">
        <v>20</v>
      </c>
      <c r="C16" s="22"/>
      <c r="D16" s="22"/>
      <c r="E16" s="21" t="s">
        <v>21</v>
      </c>
      <c r="F16" s="21"/>
      <c r="G16" s="22"/>
      <c r="H16" s="22"/>
      <c r="I16" s="22"/>
      <c r="J16" s="22"/>
      <c r="K16" s="22"/>
      <c r="L16" s="23"/>
      <c r="M16" s="24">
        <v>116.93</v>
      </c>
      <c r="P16" s="15">
        <v>39234</v>
      </c>
    </row>
    <row r="17" spans="2:16" ht="30.75" x14ac:dyDescent="0.25">
      <c r="B17" s="73" t="s">
        <v>119</v>
      </c>
      <c r="C17" s="22"/>
      <c r="D17" s="22"/>
      <c r="E17" s="21" t="s">
        <v>47</v>
      </c>
      <c r="F17" s="21"/>
      <c r="G17" s="22"/>
      <c r="H17" s="22"/>
      <c r="I17" s="22"/>
      <c r="J17" s="22"/>
      <c r="K17" s="22"/>
      <c r="L17" s="23">
        <v>600</v>
      </c>
      <c r="M17" s="24"/>
      <c r="P17" s="15"/>
    </row>
    <row r="18" spans="2:16" ht="15.75" x14ac:dyDescent="0.25">
      <c r="B18" s="34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f>SUM(K16:K16)</f>
        <v>0</v>
      </c>
      <c r="L18" s="23">
        <f>SUM(L16:L17)</f>
        <v>600</v>
      </c>
      <c r="M18" s="23">
        <f>SUM(M16:M17)</f>
        <v>116.93</v>
      </c>
    </row>
    <row r="19" spans="2:16" ht="15.75" x14ac:dyDescent="0.25">
      <c r="B19" s="34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34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5" t="s">
        <v>7</v>
      </c>
      <c r="C25" s="106"/>
      <c r="D25" s="107"/>
      <c r="E25" s="13" t="s">
        <v>8</v>
      </c>
      <c r="F25" s="13" t="s">
        <v>9</v>
      </c>
      <c r="G25" s="13" t="s">
        <v>10</v>
      </c>
      <c r="H25" s="13" t="s">
        <v>11</v>
      </c>
      <c r="I25" s="13" t="s">
        <v>12</v>
      </c>
      <c r="J25" s="13" t="s">
        <v>13</v>
      </c>
      <c r="K25" s="13" t="s">
        <v>14</v>
      </c>
      <c r="L25" s="13" t="s">
        <v>15</v>
      </c>
      <c r="M25" s="13" t="s">
        <v>16</v>
      </c>
    </row>
    <row r="26" spans="2:16" ht="31.5" x14ac:dyDescent="0.25">
      <c r="B26" s="30" t="s">
        <v>17</v>
      </c>
      <c r="C26" s="31" t="s">
        <v>18</v>
      </c>
      <c r="D26" s="31" t="s">
        <v>19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78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34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34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34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yDu/MCJiNscsNSfaTNb6xAao7BSIZwO/wtFzBJC4UZM8bg5X/IuZfIw0gXEu1k1X6/HKLnQyJc2bp/qh79iy4g==" saltValue="m+hEqmvka0vjBfik+4a3vQ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7:P29"/>
  <sheetViews>
    <sheetView showGridLines="0" zoomScale="75" zoomScaleNormal="75" zoomScaleSheetLayoutView="75" zoomScalePageLayoutView="75" workbookViewId="0">
      <selection activeCell="R18" sqref="R18"/>
    </sheetView>
  </sheetViews>
  <sheetFormatPr defaultRowHeight="15" x14ac:dyDescent="0.25"/>
  <cols>
    <col min="1" max="1" width="9.7109375" customWidth="1"/>
    <col min="2" max="2" width="18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76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86" t="s">
        <v>20</v>
      </c>
      <c r="C16" s="22"/>
      <c r="D16" s="22"/>
      <c r="E16" s="21" t="s">
        <v>21</v>
      </c>
      <c r="F16" s="22"/>
      <c r="G16" s="22"/>
      <c r="H16" s="22"/>
      <c r="I16" s="22"/>
      <c r="J16" s="22"/>
      <c r="K16" s="22"/>
      <c r="L16" s="23"/>
      <c r="M16" s="64">
        <v>234.12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SUM(M16)</f>
        <v>234.12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8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2z4j0KNbTXgRQLCyK8sDIJcjn/w9zOM79eVrH5IeEPo2/en0oIKujwey1zJN7iJDjPRYLnHVyBj+5aFB3Opqtw==" saltValue="TTJgqGnOE3vUczSYUlpn0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AB36A36D-7B15-4B21-9400-C4D1DA952742}"/>
  </dataValidations>
  <pageMargins left="0.7" right="0.7" top="0.75" bottom="0.75" header="0.3" footer="0.3"/>
  <pageSetup paperSize="9" scale="66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7:P29"/>
  <sheetViews>
    <sheetView showGridLines="0" zoomScale="75" zoomScaleNormal="75" workbookViewId="0">
      <selection activeCell="I36" sqref="I3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7.855468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58" customFormat="1" ht="15.75" x14ac:dyDescent="0.25">
      <c r="B9" s="54" t="s">
        <v>2</v>
      </c>
      <c r="C9" s="54"/>
      <c r="D9" s="55" t="s">
        <v>87</v>
      </c>
      <c r="E9" s="56"/>
      <c r="F9" s="57"/>
      <c r="G9" s="57"/>
      <c r="K9" s="57"/>
      <c r="L9" s="57"/>
      <c r="M9" s="57"/>
    </row>
    <row r="10" spans="2:16" s="58" customFormat="1" ht="15.75" x14ac:dyDescent="0.25">
      <c r="B10" s="54" t="s">
        <v>4</v>
      </c>
      <c r="C10" s="54"/>
      <c r="D10" s="59" t="s">
        <v>85</v>
      </c>
      <c r="E10" s="60"/>
      <c r="F10" s="57"/>
      <c r="G10" s="57"/>
      <c r="K10" s="57"/>
      <c r="L10" s="57"/>
      <c r="M10" s="57"/>
    </row>
    <row r="11" spans="2:16" s="58" customFormat="1" ht="15.75" x14ac:dyDescent="0.25">
      <c r="B11" s="54"/>
      <c r="C11" s="54"/>
      <c r="D11" s="54"/>
      <c r="E11" s="57"/>
      <c r="F11" s="57"/>
      <c r="G11" s="57"/>
      <c r="K11" s="57"/>
      <c r="L11" s="57"/>
      <c r="M11" s="57"/>
    </row>
    <row r="12" spans="2:16" s="58" customFormat="1" ht="15.75" x14ac:dyDescent="0.25">
      <c r="B12" s="9" t="s">
        <v>6</v>
      </c>
      <c r="C12" s="10"/>
      <c r="F12" s="57"/>
      <c r="G12" s="57"/>
      <c r="K12" s="57"/>
      <c r="L12" s="57"/>
      <c r="M12" s="57"/>
    </row>
    <row r="13" spans="2:16" s="58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2" t="s">
        <v>20</v>
      </c>
      <c r="C16" s="33"/>
      <c r="D16" s="33"/>
      <c r="E16" s="47" t="s">
        <v>21</v>
      </c>
      <c r="F16" s="47"/>
      <c r="G16" s="48"/>
      <c r="H16" s="48"/>
      <c r="I16" s="48"/>
      <c r="J16" s="48"/>
      <c r="K16" s="48"/>
      <c r="L16" s="23"/>
      <c r="M16" s="23">
        <v>116.92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116.92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1"/>
      <c r="C26" s="22"/>
      <c r="D26" s="22"/>
      <c r="E26" s="21"/>
      <c r="F26" s="21"/>
      <c r="G26" s="22"/>
      <c r="H26" s="22"/>
      <c r="I26" s="22"/>
      <c r="J26" s="22"/>
      <c r="K26" s="24"/>
      <c r="L26" s="52"/>
      <c r="M26" s="91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kgPJfTsAUoAtD1PTG+cVHiR+UCP/848hQ633a4ZF27+YHn7aaI7asosHX+3/Z/0/nG8pK2ZTY133W7oLlHeklQ==" saltValue="uQEKspLDpru2WImMhUe/L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7:P29"/>
  <sheetViews>
    <sheetView showGridLines="0" zoomScale="75" zoomScaleNormal="75" workbookViewId="0">
      <selection activeCell="H24" sqref="H24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77</v>
      </c>
      <c r="E9" s="3"/>
      <c r="F9" s="4"/>
      <c r="G9" s="3"/>
      <c r="H9" s="10"/>
      <c r="I9" s="10"/>
      <c r="J9" s="10"/>
      <c r="K9" s="3"/>
      <c r="L9" s="3"/>
      <c r="M9" s="3"/>
    </row>
    <row r="10" spans="2:16" s="1" customFormat="1" ht="15.75" x14ac:dyDescent="0.25">
      <c r="B10" s="3" t="s">
        <v>4</v>
      </c>
      <c r="C10" s="3"/>
      <c r="D10" s="7" t="s">
        <v>78</v>
      </c>
      <c r="E10" s="7"/>
      <c r="F10" s="4"/>
      <c r="G10" s="3"/>
      <c r="H10" s="10"/>
      <c r="I10" s="10"/>
      <c r="J10" s="10"/>
      <c r="K10" s="3"/>
      <c r="L10" s="3"/>
      <c r="M10" s="3"/>
    </row>
    <row r="11" spans="2:16" s="1" customFormat="1" ht="15.75" x14ac:dyDescent="0.25">
      <c r="B11" s="3"/>
      <c r="C11" s="3"/>
      <c r="D11" s="3"/>
      <c r="E11" s="3"/>
      <c r="F11" s="3"/>
      <c r="G11" s="3"/>
      <c r="H11" s="10"/>
      <c r="I11" s="10"/>
      <c r="J11" s="10"/>
      <c r="K11" s="3"/>
      <c r="L11" s="3"/>
      <c r="M11" s="3"/>
    </row>
    <row r="12" spans="2:16" s="1" customFormat="1" ht="15.75" x14ac:dyDescent="0.25">
      <c r="B12" s="9" t="s">
        <v>6</v>
      </c>
      <c r="C12" s="10"/>
      <c r="D12" s="10"/>
      <c r="E12" s="10"/>
      <c r="F12" s="10"/>
      <c r="G12" s="3"/>
      <c r="H12" s="10"/>
      <c r="I12" s="10"/>
      <c r="J12" s="10"/>
      <c r="K12" s="3"/>
      <c r="L12" s="3"/>
      <c r="M12" s="3"/>
    </row>
    <row r="13" spans="2:16" s="1" customFormat="1" ht="19.149999999999999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6" t="s">
        <v>20</v>
      </c>
      <c r="C16" s="22"/>
      <c r="D16" s="22"/>
      <c r="E16" s="21" t="s">
        <v>21</v>
      </c>
      <c r="F16" s="39"/>
      <c r="G16" s="40"/>
      <c r="H16" s="40"/>
      <c r="I16" s="40"/>
      <c r="J16" s="40"/>
      <c r="K16" s="41"/>
      <c r="L16" s="41"/>
      <c r="M16" s="42">
        <v>123.41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123.41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37"/>
      <c r="C26" s="38"/>
      <c r="D26" s="38"/>
      <c r="E26" s="39"/>
      <c r="F26" s="87"/>
      <c r="G26" s="40"/>
      <c r="H26" s="40"/>
      <c r="I26" s="40"/>
      <c r="J26" s="40"/>
      <c r="K26" s="41"/>
      <c r="L26" s="41"/>
      <c r="M26" s="4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U1fvp0N4kP6BrmZHVVE5bMYR6psWkAWJqz6j3cppjH238Peq/jQNqk+Z/3sUGqtMCP+zLxURXgC4BjNTTJNyyw==" saltValue="1BajCbryWtXYMB00y0HM5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0DDB3B81-4DA0-4F26-A027-9BC0CF080C15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P29"/>
  <sheetViews>
    <sheetView showGridLines="0" zoomScale="75" zoomScaleNormal="75" workbookViewId="0">
      <selection activeCell="F29" sqref="F29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28.140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6" ht="18" x14ac:dyDescent="0.25">
      <c r="A7" s="1"/>
      <c r="B7" s="104" t="s">
        <v>26</v>
      </c>
      <c r="C7" s="104"/>
      <c r="D7" s="104"/>
      <c r="E7" s="1"/>
      <c r="F7" s="1"/>
      <c r="G7" s="1"/>
      <c r="H7" s="1"/>
      <c r="I7" s="1"/>
      <c r="J7" s="1"/>
      <c r="K7" s="1"/>
      <c r="L7" s="1"/>
      <c r="M7" s="1"/>
    </row>
    <row r="8" spans="1:16" x14ac:dyDescent="0.25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6" s="1" customFormat="1" ht="15.75" x14ac:dyDescent="0.25">
      <c r="B9" s="6" t="s">
        <v>2</v>
      </c>
      <c r="C9" s="6"/>
      <c r="D9" s="4" t="s">
        <v>57</v>
      </c>
      <c r="E9" s="5"/>
      <c r="F9" s="6"/>
      <c r="G9" s="6"/>
      <c r="K9" s="6"/>
      <c r="L9" s="6"/>
      <c r="M9" s="6"/>
    </row>
    <row r="10" spans="1:16" s="1" customFormat="1" ht="15.75" x14ac:dyDescent="0.25">
      <c r="B10" s="6" t="s">
        <v>4</v>
      </c>
      <c r="C10" s="6"/>
      <c r="D10" s="7" t="s">
        <v>5</v>
      </c>
      <c r="E10" s="8"/>
      <c r="F10" s="6"/>
      <c r="G10" s="6"/>
      <c r="K10" s="6"/>
      <c r="L10" s="6"/>
      <c r="M10" s="6"/>
    </row>
    <row r="11" spans="1:16" s="1" customFormat="1" x14ac:dyDescent="0.25">
      <c r="B11" s="6"/>
      <c r="C11" s="6"/>
      <c r="D11" s="6"/>
      <c r="E11" s="6"/>
      <c r="F11" s="6"/>
      <c r="G11" s="6"/>
      <c r="K11" s="6"/>
      <c r="L11" s="6"/>
      <c r="M11" s="6"/>
    </row>
    <row r="12" spans="1:16" s="1" customFormat="1" ht="15.75" x14ac:dyDescent="0.25">
      <c r="B12" s="9" t="s">
        <v>6</v>
      </c>
      <c r="C12" s="10"/>
      <c r="D12" s="6"/>
      <c r="E12" s="6"/>
      <c r="F12" s="6"/>
      <c r="G12" s="6"/>
      <c r="K12" s="6"/>
      <c r="L12" s="6"/>
      <c r="M12" s="6"/>
    </row>
    <row r="13" spans="1:16" s="1" customFormat="1" ht="14.25" x14ac:dyDescent="0.2"/>
    <row r="14" spans="1:16" ht="47.25" x14ac:dyDescent="0.25">
      <c r="A14" s="1"/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1:16" ht="31.5" x14ac:dyDescent="0.25">
      <c r="A15" s="1"/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1"/>
      <c r="B16" s="66" t="s">
        <v>20</v>
      </c>
      <c r="C16" s="63"/>
      <c r="D16" s="63"/>
      <c r="E16" s="70" t="s">
        <v>58</v>
      </c>
      <c r="F16" s="70"/>
      <c r="G16" s="63"/>
      <c r="H16" s="63"/>
      <c r="I16" s="63"/>
      <c r="J16" s="63"/>
      <c r="K16" s="63"/>
      <c r="L16" s="72"/>
      <c r="M16" s="64">
        <v>236.74</v>
      </c>
      <c r="P16" s="15">
        <v>39234</v>
      </c>
    </row>
    <row r="17" spans="1:13" ht="15.75" x14ac:dyDescent="0.25">
      <c r="A17" s="1"/>
      <c r="B17" s="34"/>
      <c r="C17" s="18"/>
      <c r="D17" s="18"/>
      <c r="E17" s="18"/>
      <c r="F17" s="18" t="s">
        <v>22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f>SUM(L16:L16)</f>
        <v>0</v>
      </c>
      <c r="M17" s="23">
        <f>SUM(M16:M16)</f>
        <v>236.74</v>
      </c>
    </row>
    <row r="18" spans="1:13" ht="15.75" x14ac:dyDescent="0.25">
      <c r="A18" s="1"/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3"/>
      <c r="M18" s="65"/>
    </row>
    <row r="19" spans="1:13" ht="15.75" x14ac:dyDescent="0.25">
      <c r="A19" s="1"/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1"/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1"/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1:13" ht="31.5" x14ac:dyDescent="0.25">
      <c r="A25" s="1"/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1"/>
      <c r="B26" s="44"/>
      <c r="C26" s="38"/>
      <c r="D26" s="38"/>
      <c r="E26" s="39"/>
      <c r="F26" s="40"/>
      <c r="G26" s="40"/>
      <c r="H26" s="40"/>
      <c r="I26" s="40"/>
      <c r="J26" s="40"/>
      <c r="K26" s="41"/>
      <c r="L26" s="41"/>
      <c r="M26" s="41"/>
    </row>
    <row r="27" spans="1:13" ht="15.75" x14ac:dyDescent="0.25">
      <c r="A27" s="1"/>
      <c r="B27" s="34"/>
      <c r="C27" s="18"/>
      <c r="D27" s="18"/>
      <c r="E27" s="18"/>
      <c r="F27" s="18" t="s">
        <v>22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1"/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1"/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0YMxONxwEyHRSXK6fzFRY6MbM6soinxRF0qhTPjYDHsE0G5Ij2pybycEaaIzKmcCTt5gHTPuLQiIRgUZ6yN/qA==" saltValue="CGtLxr/puSjbyCEch8fXR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09349435-8148-4459-BB3C-0D9137860B63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7:P30"/>
  <sheetViews>
    <sheetView showGridLines="0" zoomScale="75" zoomScaleNormal="75" workbookViewId="0">
      <selection activeCell="S25" sqref="S25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58" customFormat="1" ht="15.75" x14ac:dyDescent="0.25">
      <c r="B9" s="54" t="s">
        <v>2</v>
      </c>
      <c r="C9" s="54"/>
      <c r="D9" s="55" t="s">
        <v>49</v>
      </c>
      <c r="E9" s="56"/>
      <c r="F9" s="57"/>
      <c r="G9" s="57"/>
      <c r="K9" s="57"/>
      <c r="L9" s="57"/>
      <c r="M9" s="57"/>
    </row>
    <row r="10" spans="2:16" s="58" customFormat="1" ht="15.75" x14ac:dyDescent="0.25">
      <c r="B10" s="54" t="s">
        <v>4</v>
      </c>
      <c r="C10" s="54"/>
      <c r="D10" s="59" t="s">
        <v>5</v>
      </c>
      <c r="E10" s="60"/>
      <c r="F10" s="57"/>
      <c r="G10" s="57"/>
      <c r="K10" s="57"/>
      <c r="L10" s="57"/>
      <c r="M10" s="57"/>
    </row>
    <row r="11" spans="2:16" s="58" customFormat="1" ht="15.75" x14ac:dyDescent="0.25">
      <c r="B11" s="54"/>
      <c r="C11" s="54"/>
      <c r="D11" s="54"/>
      <c r="E11" s="57"/>
      <c r="F11" s="57"/>
      <c r="G11" s="57"/>
      <c r="K11" s="57"/>
      <c r="L11" s="57"/>
      <c r="M11" s="57"/>
    </row>
    <row r="12" spans="2:16" s="58" customFormat="1" ht="15.75" x14ac:dyDescent="0.25">
      <c r="B12" s="9" t="s">
        <v>6</v>
      </c>
      <c r="C12" s="10"/>
      <c r="D12" s="54"/>
      <c r="E12" s="57"/>
      <c r="F12" s="57"/>
      <c r="G12" s="57"/>
      <c r="K12" s="57"/>
      <c r="L12" s="57"/>
      <c r="M12" s="57"/>
    </row>
    <row r="13" spans="2:16" s="58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61">
        <v>44105</v>
      </c>
      <c r="C16" s="22"/>
      <c r="D16" s="22"/>
      <c r="E16" s="21" t="s">
        <v>47</v>
      </c>
      <c r="F16" s="21"/>
      <c r="G16" s="22"/>
      <c r="H16" s="22"/>
      <c r="I16" s="22"/>
      <c r="J16" s="22"/>
      <c r="K16" s="22"/>
      <c r="L16" s="23">
        <v>600</v>
      </c>
      <c r="M16" s="23"/>
      <c r="P16" s="15">
        <v>39234</v>
      </c>
    </row>
    <row r="17" spans="2:16" ht="15.75" x14ac:dyDescent="0.25">
      <c r="B17" s="61" t="s">
        <v>20</v>
      </c>
      <c r="C17" s="22"/>
      <c r="D17" s="22"/>
      <c r="E17" s="21" t="s">
        <v>21</v>
      </c>
      <c r="F17" s="21"/>
      <c r="G17" s="22"/>
      <c r="H17" s="22"/>
      <c r="I17" s="22"/>
      <c r="J17" s="22"/>
      <c r="K17" s="22"/>
      <c r="L17" s="23"/>
      <c r="M17" s="23">
        <v>116.96</v>
      </c>
      <c r="P17" s="15"/>
    </row>
    <row r="18" spans="2:16" ht="15.75" x14ac:dyDescent="0.25">
      <c r="B18" s="34"/>
      <c r="C18" s="18"/>
      <c r="D18" s="18"/>
      <c r="E18" s="18"/>
      <c r="F18" s="18" t="s">
        <v>22</v>
      </c>
      <c r="G18" s="22">
        <f t="shared" ref="G18:L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 t="shared" si="0"/>
        <v>600</v>
      </c>
      <c r="M18" s="23">
        <f>SUM(M16:M17)</f>
        <v>116.96</v>
      </c>
    </row>
    <row r="19" spans="2:16" ht="15.75" x14ac:dyDescent="0.25">
      <c r="B19" s="34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34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5" t="s">
        <v>7</v>
      </c>
      <c r="C25" s="106"/>
      <c r="D25" s="107"/>
      <c r="E25" s="13" t="s">
        <v>8</v>
      </c>
      <c r="F25" s="13" t="s">
        <v>9</v>
      </c>
      <c r="G25" s="13" t="s">
        <v>10</v>
      </c>
      <c r="H25" s="13" t="s">
        <v>11</v>
      </c>
      <c r="I25" s="13" t="s">
        <v>12</v>
      </c>
      <c r="J25" s="13" t="s">
        <v>13</v>
      </c>
      <c r="K25" s="13" t="s">
        <v>14</v>
      </c>
      <c r="L25" s="13" t="s">
        <v>15</v>
      </c>
      <c r="M25" s="13" t="s">
        <v>16</v>
      </c>
    </row>
    <row r="26" spans="2:16" ht="31.5" x14ac:dyDescent="0.25">
      <c r="B26" s="30" t="s">
        <v>17</v>
      </c>
      <c r="C26" s="31" t="s">
        <v>18</v>
      </c>
      <c r="D26" s="31" t="s">
        <v>19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35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34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34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34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WPHTSI7q8beyEi3IkP68yVi6qy0TriQsvnxs9O838el7HdyT7bq9OtlgvHz1qFkxRRJiSexINFmZ0xqf7UlaBw==" saltValue="mJYTcEuGsk0XgC+YEf92m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24A6B803-22E8-40E4-811F-B1A35D5B185C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7:P29"/>
  <sheetViews>
    <sheetView showGridLines="0" zoomScale="75" zoomScaleNormal="75" workbookViewId="0">
      <selection activeCell="Y24" sqref="Y24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120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121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7" t="s">
        <v>30</v>
      </c>
      <c r="C16" s="38"/>
      <c r="D16" s="38"/>
      <c r="E16" s="39" t="s">
        <v>21</v>
      </c>
      <c r="F16" s="40"/>
      <c r="G16" s="40"/>
      <c r="H16" s="40"/>
      <c r="I16" s="40"/>
      <c r="J16" s="40"/>
      <c r="K16" s="41"/>
      <c r="L16" s="41"/>
      <c r="M16" s="41">
        <v>116.97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SUM(M16)</f>
        <v>116.97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3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SUM(G17*G18)</f>
        <v>0</v>
      </c>
      <c r="H19" s="23">
        <f t="shared" ref="H19:J19" si="0">SUM(H17*H18)</f>
        <v>0</v>
      </c>
      <c r="I19" s="23">
        <f t="shared" si="0"/>
        <v>0</v>
      </c>
      <c r="J19" s="23">
        <f t="shared" si="0"/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3"/>
      <c r="C21" s="3"/>
      <c r="D21" s="77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35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Ple38ug5O3icp8RgIrY9qOkYniGt8tLLWEJ3Sr9+6RnY89hTt0FmHuIxUoNT3s7i8yoPx58yM1qnwHAX//Xh3w==" saltValue="S+i6sBzpIWIvX2aIEpcj+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19ACB6E0-813F-44F8-8281-829EC543880E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7:P29"/>
  <sheetViews>
    <sheetView showGridLines="0" zoomScale="75" zoomScaleNormal="75" zoomScaleSheetLayoutView="75" workbookViewId="0">
      <selection activeCell="R23" sqref="R23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28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63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4"/>
      <c r="C16" s="38"/>
      <c r="D16" s="38"/>
      <c r="E16" s="39"/>
      <c r="F16" s="39"/>
      <c r="G16" s="40"/>
      <c r="H16" s="40"/>
      <c r="I16" s="40"/>
      <c r="J16" s="40"/>
      <c r="K16" s="41"/>
      <c r="L16" s="41"/>
      <c r="M16" s="41"/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SUM(L16)</f>
        <v>0</v>
      </c>
      <c r="M17" s="23">
        <f>SUM(M16:M16)</f>
        <v>0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3"/>
      <c r="C21" s="3"/>
      <c r="D21" s="77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35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MQUktuPJC6DkEcD84bwwLonvwgd+A9WzZHrjE9LyYO7q0KstCTpxjhiiS5Xm3PR/TcMwh/OcCzayw89A3USd0A==" saltValue="GG2IIG+i/Hi2453VRkBHp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88319113-4A6F-4225-BC9E-B0F3635B9F85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L17" formula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7:P29"/>
  <sheetViews>
    <sheetView showGridLines="0" zoomScale="75" zoomScaleNormal="75" workbookViewId="0">
      <selection activeCell="W19" sqref="W19"/>
    </sheetView>
  </sheetViews>
  <sheetFormatPr defaultRowHeight="15" x14ac:dyDescent="0.25"/>
  <cols>
    <col min="1" max="1" width="9.7109375" customWidth="1"/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40</v>
      </c>
      <c r="E9" s="6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5</v>
      </c>
      <c r="E10" s="6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F12" s="6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4"/>
      <c r="C16" s="38"/>
      <c r="D16" s="38"/>
      <c r="E16" s="39"/>
      <c r="F16" s="40"/>
      <c r="G16" s="40"/>
      <c r="H16" s="40"/>
      <c r="I16" s="40"/>
      <c r="J16" s="40"/>
      <c r="K16" s="41"/>
      <c r="L16" s="41"/>
      <c r="M16" s="41"/>
      <c r="P16" s="15">
        <v>39234</v>
      </c>
    </row>
    <row r="17" spans="2:13" ht="15.75" x14ac:dyDescent="0.25">
      <c r="B17" s="34"/>
      <c r="C17" s="18"/>
      <c r="D17" s="18"/>
      <c r="E17" s="18"/>
      <c r="F17" s="18" t="s">
        <v>22</v>
      </c>
      <c r="G17" s="22">
        <f t="shared" ref="G17:M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0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5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4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IbgdSiASvCkzy7hvPLras6kQAB5K/5DXDHWURtb7miV0Umg5EwYG9t8BPo/VcRV4hd9nndvzl1mWNWMmKvKpZg==" saltValue="Oq3fBzlqyhVyTckvlZEyC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78666601-8AD5-4C46-9A1E-92CC255F133F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7:Q29"/>
  <sheetViews>
    <sheetView showGridLines="0" zoomScale="75" zoomScaleNormal="75" zoomScaleSheetLayoutView="75" zoomScalePageLayoutView="75" workbookViewId="0">
      <selection activeCell="U24" sqref="U24"/>
    </sheetView>
  </sheetViews>
  <sheetFormatPr defaultRowHeight="15" x14ac:dyDescent="0.25"/>
  <cols>
    <col min="2" max="2" width="16.710937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122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123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4.25" x14ac:dyDescent="0.2">
      <c r="D13" s="99"/>
      <c r="E13" s="99"/>
      <c r="F13" s="99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1" customHeight="1" x14ac:dyDescent="0.25">
      <c r="B16" s="100" t="s">
        <v>20</v>
      </c>
      <c r="C16" s="22"/>
      <c r="D16" s="22"/>
      <c r="E16" s="39" t="s">
        <v>21</v>
      </c>
      <c r="F16" s="39"/>
      <c r="G16" s="40"/>
      <c r="H16" s="40"/>
      <c r="I16" s="40"/>
      <c r="J16" s="40"/>
      <c r="K16" s="41"/>
      <c r="L16" s="42"/>
      <c r="M16" s="42">
        <v>116.92</v>
      </c>
      <c r="P16" s="15"/>
    </row>
    <row r="17" spans="2:17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f>SUM(K16:K16)</f>
        <v>0</v>
      </c>
      <c r="L17" s="23">
        <v>0</v>
      </c>
      <c r="M17" s="23">
        <f>SUM(M16:M16)</f>
        <v>116.92</v>
      </c>
    </row>
    <row r="18" spans="2:17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7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7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7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7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7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7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7" ht="31.5" customHeight="1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7" ht="15.75" x14ac:dyDescent="0.25">
      <c r="B26" s="101"/>
      <c r="C26" s="38"/>
      <c r="D26" s="38"/>
      <c r="E26" s="39"/>
      <c r="F26" s="39"/>
      <c r="G26" s="40"/>
      <c r="H26" s="40"/>
      <c r="I26" s="40"/>
      <c r="J26" s="40"/>
      <c r="K26" s="42"/>
      <c r="L26" s="42"/>
      <c r="M26" s="42"/>
    </row>
    <row r="27" spans="2:17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v>0</v>
      </c>
    </row>
    <row r="28" spans="2:17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43"/>
      <c r="M28" s="26"/>
    </row>
    <row r="29" spans="2:17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  <c r="Q29" t="s">
        <v>0</v>
      </c>
    </row>
  </sheetData>
  <sheetProtection algorithmName="SHA-512" hashValue="YQOXFXsu6ZfZXJ0ANaZLLRblzKpU87wJdJoUAXLfrCXXhDxxATJlxf84xcu1DQf0MaS3vjWxvap4fraUPYlV9g==" saltValue="uTz2Fc3U+1OGLFDDf+qb9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 K26" xr:uid="{5DC2F5B6-1C4C-4499-8A95-A936B16D7618}"/>
  </dataValidations>
  <pageMargins left="0.7" right="0.7" top="0.75" bottom="0.75" header="0.3" footer="0.3"/>
  <pageSetup paperSize="9" scale="64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7:P29"/>
  <sheetViews>
    <sheetView showGridLines="0" zoomScale="75" zoomScaleNormal="75" workbookViewId="0">
      <selection activeCell="J8" sqref="J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58" customFormat="1" ht="15.75" x14ac:dyDescent="0.25">
      <c r="B9" s="54" t="s">
        <v>2</v>
      </c>
      <c r="C9" s="54"/>
      <c r="D9" s="55" t="s">
        <v>88</v>
      </c>
      <c r="E9" s="56"/>
      <c r="F9" s="57"/>
      <c r="G9" s="57"/>
      <c r="K9" s="57"/>
      <c r="L9" s="57"/>
      <c r="M9" s="57"/>
    </row>
    <row r="10" spans="2:16" s="58" customFormat="1" ht="15.75" x14ac:dyDescent="0.25">
      <c r="B10" s="54" t="s">
        <v>4</v>
      </c>
      <c r="C10" s="54"/>
      <c r="D10" s="59" t="s">
        <v>85</v>
      </c>
      <c r="E10" s="60"/>
      <c r="F10" s="57"/>
      <c r="G10" s="57"/>
      <c r="K10" s="57"/>
      <c r="L10" s="57"/>
      <c r="M10" s="57"/>
    </row>
    <row r="11" spans="2:16" s="58" customFormat="1" ht="15.75" x14ac:dyDescent="0.25">
      <c r="B11" s="54"/>
      <c r="C11" s="54"/>
      <c r="D11" s="54"/>
      <c r="E11" s="57"/>
      <c r="F11" s="57"/>
      <c r="G11" s="57"/>
      <c r="K11" s="57"/>
      <c r="L11" s="57"/>
      <c r="M11" s="57"/>
    </row>
    <row r="12" spans="2:16" s="58" customFormat="1" ht="15.75" x14ac:dyDescent="0.25">
      <c r="B12" s="9" t="s">
        <v>6</v>
      </c>
      <c r="C12" s="10"/>
      <c r="F12" s="57"/>
      <c r="G12" s="57"/>
      <c r="K12" s="57"/>
      <c r="L12" s="57"/>
      <c r="M12" s="57"/>
    </row>
    <row r="13" spans="2:16" s="58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2" t="s">
        <v>20</v>
      </c>
      <c r="C16" s="33"/>
      <c r="D16" s="33"/>
      <c r="E16" s="21" t="s">
        <v>21</v>
      </c>
      <c r="F16" s="47"/>
      <c r="G16" s="48"/>
      <c r="H16" s="48"/>
      <c r="I16" s="48"/>
      <c r="J16" s="48"/>
      <c r="K16" s="48"/>
      <c r="L16" s="71"/>
      <c r="M16" s="23">
        <v>126.07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126.07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1"/>
      <c r="C26" s="22"/>
      <c r="D26" s="22"/>
      <c r="E26" s="21"/>
      <c r="F26" s="21"/>
      <c r="G26" s="22"/>
      <c r="H26" s="22"/>
      <c r="I26" s="22"/>
      <c r="J26" s="22"/>
      <c r="K26" s="24"/>
      <c r="L26" s="52"/>
      <c r="M26" s="91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6sfrU1cYML7Ozz83BongXoC8VdZKr/FjVTmdY8/upJHc0Ez1mEOQ3SzdJnQZsgC3QOj/iwE9s4CIBtbnK+sr9A==" saltValue="7DmOJoF5znKypmdI2kPhR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5:P29"/>
  <sheetViews>
    <sheetView showGridLines="0" zoomScale="75" zoomScaleNormal="75" zoomScaleSheetLayoutView="75" workbookViewId="0">
      <selection activeCell="T18" sqref="T18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23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5" spans="2:16" x14ac:dyDescent="0.25">
      <c r="J5" t="s">
        <v>0</v>
      </c>
    </row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41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46" t="s">
        <v>20</v>
      </c>
      <c r="C16" s="38"/>
      <c r="D16" s="38"/>
      <c r="E16" s="21" t="s">
        <v>21</v>
      </c>
      <c r="F16" s="47"/>
      <c r="G16" s="48"/>
      <c r="H16" s="48"/>
      <c r="I16" s="48"/>
      <c r="J16" s="48"/>
      <c r="K16" s="48"/>
      <c r="L16" s="23"/>
      <c r="M16" s="23">
        <v>117.14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117.14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43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9"/>
      <c r="C26" s="22"/>
      <c r="D26" s="22"/>
      <c r="E26" s="50"/>
      <c r="F26" s="21"/>
      <c r="G26" s="22"/>
      <c r="H26" s="22"/>
      <c r="I26" s="22"/>
      <c r="J26" s="22"/>
      <c r="K26" s="51"/>
      <c r="L26" s="52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P7Tipopjtcyik423v2pF9wipIVBjTajwKODWIX7VTv93qmZX5cTX4wOFhvDkjuAKgVWSjArTO39WLT0vAOmyCw==" saltValue="dD2jez0oBZo8svZi7g20y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5698A86-51E3-4E9B-ADEA-9B71C99FF445}"/>
  </dataValidations>
  <pageMargins left="0.7" right="0.7" top="0.75" bottom="0.75" header="0.3" footer="0.3"/>
  <pageSetup paperSize="9" scale="66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7:Q29"/>
  <sheetViews>
    <sheetView showGridLines="0" zoomScale="75" zoomScaleNormal="75" workbookViewId="0">
      <selection activeCell="R24" sqref="R24"/>
    </sheetView>
  </sheetViews>
  <sheetFormatPr defaultRowHeight="15" x14ac:dyDescent="0.25"/>
  <cols>
    <col min="1" max="1" width="9.7109375" customWidth="1"/>
    <col min="2" max="2" width="16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4" t="s">
        <v>26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42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139.94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139.94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VeQok58hHkN1SWfTT/45KomstLx0NB224GBPBMape2W8+/Kpy5/h+A20ll3MEzWW8fGvquFd6TPsLyaX1vfKqQ==" saltValue="BGFmW2sYdN8uf11YXO76R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P29"/>
  <sheetViews>
    <sheetView showGridLines="0" zoomScale="75" zoomScaleNormal="75" workbookViewId="0">
      <selection activeCell="Z22" sqref="Z22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6" ht="18" x14ac:dyDescent="0.25">
      <c r="A7" s="1"/>
      <c r="B7" s="104" t="s">
        <v>26</v>
      </c>
      <c r="C7" s="104"/>
      <c r="D7" s="104"/>
      <c r="E7" s="1"/>
      <c r="F7" s="1"/>
      <c r="G7" s="1"/>
      <c r="H7" s="1"/>
      <c r="I7" s="1"/>
      <c r="J7" s="1"/>
      <c r="K7" s="1"/>
      <c r="L7" s="1"/>
      <c r="M7" s="1"/>
    </row>
    <row r="8" spans="1:16" ht="18.75" customHeight="1" x14ac:dyDescent="0.25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6" s="1" customFormat="1" ht="15.75" x14ac:dyDescent="0.25">
      <c r="B9" s="6" t="s">
        <v>2</v>
      </c>
      <c r="C9" s="6"/>
      <c r="D9" s="4" t="s">
        <v>59</v>
      </c>
      <c r="E9" s="5"/>
      <c r="F9" s="6"/>
      <c r="G9" s="6"/>
      <c r="K9" s="6"/>
      <c r="L9" s="6"/>
      <c r="M9" s="6"/>
    </row>
    <row r="10" spans="1:16" s="1" customFormat="1" ht="15.75" x14ac:dyDescent="0.25">
      <c r="B10" s="6" t="s">
        <v>4</v>
      </c>
      <c r="C10" s="6"/>
      <c r="D10" s="7" t="s">
        <v>5</v>
      </c>
      <c r="E10" s="8"/>
      <c r="F10" s="6"/>
      <c r="G10" s="6"/>
      <c r="K10" s="6"/>
      <c r="L10" s="6"/>
      <c r="M10" s="6"/>
    </row>
    <row r="11" spans="1:16" s="1" customFormat="1" ht="26.25" customHeight="1" x14ac:dyDescent="0.25">
      <c r="B11" s="6"/>
      <c r="C11" s="6"/>
      <c r="D11" s="6"/>
      <c r="E11" s="6"/>
      <c r="F11" s="6"/>
      <c r="G11" s="6"/>
      <c r="K11" s="6"/>
      <c r="L11" s="6"/>
      <c r="M11" s="6"/>
    </row>
    <row r="12" spans="1:16" s="1" customFormat="1" ht="15.75" x14ac:dyDescent="0.25">
      <c r="B12" s="9" t="s">
        <v>6</v>
      </c>
      <c r="C12" s="10"/>
      <c r="D12" s="6"/>
      <c r="E12" s="6"/>
      <c r="F12" s="6"/>
      <c r="G12" s="6"/>
      <c r="K12" s="6"/>
      <c r="L12" s="6"/>
      <c r="M12" s="6"/>
    </row>
    <row r="13" spans="1:16" s="1" customFormat="1" ht="14.25" x14ac:dyDescent="0.2"/>
    <row r="14" spans="1:16" ht="47.25" x14ac:dyDescent="0.25">
      <c r="A14" s="1"/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1:16" ht="31.5" x14ac:dyDescent="0.25">
      <c r="A15" s="1"/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1"/>
      <c r="B16" s="73" t="s">
        <v>28</v>
      </c>
      <c r="C16" s="22"/>
      <c r="D16" s="22"/>
      <c r="E16" s="21" t="s">
        <v>21</v>
      </c>
      <c r="F16" s="20"/>
      <c r="G16" s="63"/>
      <c r="H16" s="63"/>
      <c r="I16" s="63"/>
      <c r="J16" s="63"/>
      <c r="K16" s="63"/>
      <c r="L16" s="63"/>
      <c r="M16" s="64">
        <v>117.57</v>
      </c>
      <c r="P16" s="15">
        <v>39234</v>
      </c>
    </row>
    <row r="17" spans="1:13" ht="15.75" x14ac:dyDescent="0.25">
      <c r="A17" s="1"/>
      <c r="B17" s="34"/>
      <c r="C17" s="18"/>
      <c r="D17" s="18"/>
      <c r="E17" s="18"/>
      <c r="F17" s="18" t="s">
        <v>22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117.57</v>
      </c>
    </row>
    <row r="18" spans="1:13" ht="15.75" x14ac:dyDescent="0.25">
      <c r="A18" s="1"/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5"/>
    </row>
    <row r="19" spans="1:13" ht="15.75" x14ac:dyDescent="0.25">
      <c r="A19" s="1"/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1"/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1"/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1:13" ht="31.5" x14ac:dyDescent="0.25">
      <c r="A25" s="1"/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1"/>
      <c r="B26" s="44"/>
      <c r="C26" s="38"/>
      <c r="D26" s="38"/>
      <c r="E26" s="39"/>
      <c r="F26" s="40"/>
      <c r="G26" s="40"/>
      <c r="H26" s="40"/>
      <c r="I26" s="40"/>
      <c r="J26" s="40"/>
      <c r="K26" s="41"/>
      <c r="L26" s="41"/>
      <c r="M26" s="41"/>
    </row>
    <row r="27" spans="1:13" ht="15.75" x14ac:dyDescent="0.25">
      <c r="A27" s="1"/>
      <c r="B27" s="34"/>
      <c r="C27" s="18"/>
      <c r="D27" s="18"/>
      <c r="E27" s="18"/>
      <c r="F27" s="18" t="s">
        <v>22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1"/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1"/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rv231+9SlYv0SZ0EgmiJCUKbgb3lE+EzxgAarbgjN5QNTXuTCcls6aJaDp8/1IspozFJ7KgnfqdoF2SaCfEkgQ==" saltValue="eTBvjroVfJXnPJeDLBA9Y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75E7E055-694E-47D3-BF07-82228AD7148B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7:P30"/>
  <sheetViews>
    <sheetView showGridLines="0" zoomScale="75" zoomScaleNormal="75" workbookViewId="0">
      <selection activeCell="S14" sqref="S14"/>
    </sheetView>
  </sheetViews>
  <sheetFormatPr defaultRowHeight="15" x14ac:dyDescent="0.25"/>
  <cols>
    <col min="1" max="1" width="9.7109375" customWidth="1"/>
    <col min="2" max="2" width="17.140625" customWidth="1"/>
    <col min="3" max="3" width="13.28515625" customWidth="1"/>
    <col min="4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79</v>
      </c>
      <c r="E9" s="5"/>
      <c r="F9" s="5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80</v>
      </c>
      <c r="E10" s="8"/>
      <c r="F10" s="8"/>
      <c r="G10" s="6"/>
      <c r="K10" s="6"/>
      <c r="L10" s="6"/>
      <c r="M10" s="6"/>
    </row>
    <row r="11" spans="2:16" s="1" customFormat="1" ht="15.75" x14ac:dyDescent="0.25">
      <c r="B11" s="3"/>
      <c r="C11" s="3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20</v>
      </c>
      <c r="C16" s="20"/>
      <c r="D16" s="20"/>
      <c r="E16" s="21" t="s">
        <v>21</v>
      </c>
      <c r="F16" s="40"/>
      <c r="G16" s="40"/>
      <c r="H16" s="40"/>
      <c r="I16" s="40"/>
      <c r="J16" s="40"/>
      <c r="K16" s="41"/>
      <c r="L16" s="41"/>
      <c r="M16" s="41">
        <v>117.15</v>
      </c>
      <c r="P16" s="15"/>
    </row>
    <row r="17" spans="2:16" ht="30.75" x14ac:dyDescent="0.25">
      <c r="B17" s="61">
        <v>44013</v>
      </c>
      <c r="C17" s="22"/>
      <c r="D17" s="22"/>
      <c r="E17" s="21" t="s">
        <v>47</v>
      </c>
      <c r="F17" s="40"/>
      <c r="G17" s="40"/>
      <c r="H17" s="40"/>
      <c r="I17" s="40"/>
      <c r="J17" s="40"/>
      <c r="K17" s="41"/>
      <c r="L17" s="41">
        <v>600</v>
      </c>
      <c r="M17" s="41"/>
      <c r="P17" s="15"/>
    </row>
    <row r="18" spans="2:16" ht="15.75" x14ac:dyDescent="0.25">
      <c r="B18" s="34"/>
      <c r="C18" s="18"/>
      <c r="D18" s="18"/>
      <c r="E18" s="18"/>
      <c r="F18" s="18" t="s">
        <v>22</v>
      </c>
      <c r="G18" s="22">
        <f t="shared" ref="G18:K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>SUM(L16:L17)</f>
        <v>600</v>
      </c>
      <c r="M18" s="23">
        <f>SUM(M16:M17)</f>
        <v>117.15</v>
      </c>
    </row>
    <row r="19" spans="2:16" ht="15.75" x14ac:dyDescent="0.25">
      <c r="B19" s="34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34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5" t="s">
        <v>7</v>
      </c>
      <c r="C25" s="106"/>
      <c r="D25" s="107"/>
      <c r="E25" s="13" t="s">
        <v>8</v>
      </c>
      <c r="F25" s="13" t="s">
        <v>9</v>
      </c>
      <c r="G25" s="13" t="s">
        <v>10</v>
      </c>
      <c r="H25" s="13" t="s">
        <v>11</v>
      </c>
      <c r="I25" s="13" t="s">
        <v>12</v>
      </c>
      <c r="J25" s="13" t="s">
        <v>13</v>
      </c>
      <c r="K25" s="13" t="s">
        <v>14</v>
      </c>
      <c r="L25" s="13" t="s">
        <v>15</v>
      </c>
      <c r="M25" s="13" t="s">
        <v>16</v>
      </c>
    </row>
    <row r="26" spans="2:16" ht="31.5" x14ac:dyDescent="0.25">
      <c r="B26" s="30" t="s">
        <v>17</v>
      </c>
      <c r="C26" s="31" t="s">
        <v>18</v>
      </c>
      <c r="D26" s="31" t="s">
        <v>19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4"/>
      <c r="C27" s="38"/>
      <c r="D27" s="38"/>
      <c r="E27" s="39"/>
      <c r="F27" s="40"/>
      <c r="G27" s="40"/>
      <c r="H27" s="40"/>
      <c r="I27" s="40"/>
      <c r="J27" s="40"/>
      <c r="K27" s="41"/>
      <c r="L27" s="41"/>
      <c r="M27" s="41"/>
    </row>
    <row r="28" spans="2:16" ht="15.75" x14ac:dyDescent="0.25">
      <c r="B28" s="34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34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34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uFNGzPG/BRDxu5H63JD/Z+sHZ8l7CKM+2TGqcGWVCD6R14Q6hvZjfs+YaBygNk4dmXmdrBpvEoP91ZgDa2pEFA==" saltValue="Mvuzn+9oymrB/hHMRri7x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07351A3D-068B-4218-BA05-F066F37A178F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6:Q29"/>
  <sheetViews>
    <sheetView showGridLines="0" zoomScale="75" zoomScaleNormal="75" workbookViewId="0">
      <selection activeCell="K24" sqref="K24"/>
    </sheetView>
  </sheetViews>
  <sheetFormatPr defaultRowHeight="15" x14ac:dyDescent="0.25"/>
  <cols>
    <col min="1" max="1" width="9.7109375" customWidth="1"/>
    <col min="2" max="2" width="17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7" ht="12.75" customHeight="1" x14ac:dyDescent="0.25"/>
    <row r="7" spans="2:17" ht="18" x14ac:dyDescent="0.25">
      <c r="B7" s="104" t="s">
        <v>26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43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44</v>
      </c>
      <c r="F16" s="22"/>
      <c r="G16" s="22"/>
      <c r="H16" s="22"/>
      <c r="I16" s="22"/>
      <c r="J16" s="22"/>
      <c r="K16" s="22"/>
      <c r="L16" s="23"/>
      <c r="M16" s="24">
        <v>116.92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116.92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91az1bVgFsCzcK7vMrEciiahIcweJkiuauFQr/U3fu9KPh5nQKNWigGv2sUVAns6V7w8XgktqGTLbdamLSWoXg==" saltValue="fFqbr+e9tYjGhgHN1CsvG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P29"/>
  <sheetViews>
    <sheetView showGridLines="0" zoomScale="75" zoomScaleNormal="75" workbookViewId="0">
      <selection activeCell="R28" sqref="R28"/>
    </sheetView>
  </sheetViews>
  <sheetFormatPr defaultRowHeight="15" x14ac:dyDescent="0.25"/>
  <cols>
    <col min="1" max="1" width="9.7109375" customWidth="1"/>
    <col min="2" max="2" width="17" customWidth="1"/>
    <col min="3" max="3" width="12.7109375" customWidth="1"/>
    <col min="4" max="4" width="10.7109375" customWidth="1"/>
    <col min="5" max="5" width="25.7109375" bestFit="1" customWidth="1"/>
    <col min="6" max="6" width="30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61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5</v>
      </c>
      <c r="E10" s="5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10"/>
    </row>
    <row r="13" spans="2:16" s="1" customFormat="1" ht="20.25" x14ac:dyDescent="0.3">
      <c r="B13" s="29"/>
    </row>
    <row r="14" spans="2:16" ht="45" x14ac:dyDescent="0.25">
      <c r="B14" s="108" t="s">
        <v>7</v>
      </c>
      <c r="C14" s="109"/>
      <c r="D14" s="110"/>
      <c r="E14" s="79" t="s">
        <v>8</v>
      </c>
      <c r="F14" s="79" t="s">
        <v>9</v>
      </c>
      <c r="G14" s="79" t="s">
        <v>10</v>
      </c>
      <c r="H14" s="79" t="s">
        <v>11</v>
      </c>
      <c r="I14" s="79" t="s">
        <v>12</v>
      </c>
      <c r="J14" s="79" t="s">
        <v>13</v>
      </c>
      <c r="K14" s="79" t="s">
        <v>14</v>
      </c>
      <c r="L14" s="79" t="s">
        <v>15</v>
      </c>
      <c r="M14" s="79" t="s">
        <v>16</v>
      </c>
      <c r="N14" s="14"/>
      <c r="P14" s="15">
        <v>39173</v>
      </c>
    </row>
    <row r="15" spans="2:16" ht="30" x14ac:dyDescent="0.25">
      <c r="B15" s="80" t="s">
        <v>17</v>
      </c>
      <c r="C15" s="81" t="s">
        <v>18</v>
      </c>
      <c r="D15" s="81" t="s">
        <v>19</v>
      </c>
      <c r="E15" s="82"/>
      <c r="F15" s="82"/>
      <c r="G15" s="82"/>
      <c r="H15" s="82"/>
      <c r="I15" s="82"/>
      <c r="J15" s="82"/>
      <c r="K15" s="82"/>
      <c r="L15" s="82"/>
      <c r="M15" s="82"/>
      <c r="P15" s="15">
        <v>39203</v>
      </c>
    </row>
    <row r="16" spans="2:16" ht="15.75" x14ac:dyDescent="0.25">
      <c r="B16" s="36" t="s">
        <v>20</v>
      </c>
      <c r="C16" s="22"/>
      <c r="D16" s="22"/>
      <c r="E16" s="21" t="s">
        <v>21</v>
      </c>
      <c r="F16" s="22"/>
      <c r="G16" s="22"/>
      <c r="H16" s="22"/>
      <c r="I16" s="22"/>
      <c r="J16" s="22"/>
      <c r="K16" s="22"/>
      <c r="L16" s="23"/>
      <c r="M16" s="23">
        <v>116.93</v>
      </c>
      <c r="P16" s="15">
        <v>39234</v>
      </c>
    </row>
    <row r="17" spans="2:13" ht="15.75" x14ac:dyDescent="0.25">
      <c r="B17" s="34"/>
      <c r="C17" s="18"/>
      <c r="D17" s="18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116.93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8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v>0</v>
      </c>
      <c r="I27" s="22">
        <v>0</v>
      </c>
      <c r="J27" s="22">
        <v>0</v>
      </c>
      <c r="K27" s="23">
        <f>SUM(K26:K26)</f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uoEEQmMb4O6n3WcOzJ9C5nzaiGHyH1L4PAsfousyZhA+fcsSTsxu4iEKZlqAOIjHP1h5ge8XK/B2MhSkwBPz7Q==" saltValue="6yXxh8Y8kcVspHCMQseJ8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7:P30"/>
  <sheetViews>
    <sheetView showGridLines="0" zoomScale="75" zoomScaleNormal="75" workbookViewId="0">
      <selection activeCell="U15" sqref="U15"/>
    </sheetView>
  </sheetViews>
  <sheetFormatPr defaultRowHeight="15" x14ac:dyDescent="0.25"/>
  <cols>
    <col min="1" max="1" width="9.7109375" customWidth="1"/>
    <col min="2" max="2" width="17.28515625" customWidth="1"/>
    <col min="3" max="4" width="12.7109375" customWidth="1"/>
    <col min="5" max="5" width="21.85546875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45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46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3"/>
      <c r="E12" s="6"/>
      <c r="F12" s="6"/>
      <c r="G12" s="6"/>
      <c r="K12" s="6"/>
      <c r="L12" s="6"/>
      <c r="M12" s="6"/>
    </row>
    <row r="13" spans="2:16" s="1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53">
        <v>43952</v>
      </c>
      <c r="C16" s="20"/>
      <c r="D16" s="20"/>
      <c r="E16" s="21" t="s">
        <v>47</v>
      </c>
      <c r="F16" s="22"/>
      <c r="G16" s="22"/>
      <c r="H16" s="22"/>
      <c r="I16" s="22"/>
      <c r="J16" s="22"/>
      <c r="K16" s="22"/>
      <c r="L16" s="23">
        <v>600</v>
      </c>
      <c r="M16" s="24"/>
    </row>
    <row r="17" spans="2:15" ht="15.75" x14ac:dyDescent="0.25">
      <c r="B17" s="37" t="s">
        <v>20</v>
      </c>
      <c r="C17" s="22"/>
      <c r="D17" s="22"/>
      <c r="E17" s="21" t="s">
        <v>21</v>
      </c>
      <c r="F17" s="22"/>
      <c r="G17" s="22"/>
      <c r="H17" s="22"/>
      <c r="I17" s="22"/>
      <c r="J17" s="22"/>
      <c r="K17" s="22"/>
      <c r="L17" s="23"/>
      <c r="M17" s="24">
        <v>91.94</v>
      </c>
    </row>
    <row r="18" spans="2:15" ht="15.75" x14ac:dyDescent="0.25">
      <c r="B18" s="34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v>0</v>
      </c>
      <c r="J18" s="22">
        <f>SUM(J16:J16)</f>
        <v>0</v>
      </c>
      <c r="K18" s="23">
        <v>0</v>
      </c>
      <c r="L18" s="23">
        <f>SUM(L16:L17)</f>
        <v>600</v>
      </c>
      <c r="M18" s="23">
        <f>SUM(M16:M17)</f>
        <v>91.94</v>
      </c>
    </row>
    <row r="19" spans="2:15" ht="30.75" x14ac:dyDescent="0.25">
      <c r="B19" s="34"/>
      <c r="C19" s="18"/>
      <c r="D19" s="18"/>
      <c r="E19" s="18"/>
      <c r="F19" s="18" t="s">
        <v>23</v>
      </c>
      <c r="G19" s="52" t="s">
        <v>48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5" ht="15.75" x14ac:dyDescent="0.25">
      <c r="B20" s="34"/>
      <c r="C20" s="18"/>
      <c r="D20" s="18"/>
      <c r="E20" s="18"/>
      <c r="F20" s="18" t="s">
        <v>24</v>
      </c>
      <c r="G20" s="23">
        <f>SUM(G18*0.45)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  <c r="O20" t="s">
        <v>0</v>
      </c>
    </row>
    <row r="21" spans="2:15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5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5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5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5" ht="47.25" x14ac:dyDescent="0.25">
      <c r="B25" s="105" t="s">
        <v>7</v>
      </c>
      <c r="C25" s="106"/>
      <c r="D25" s="107"/>
      <c r="E25" s="13" t="s">
        <v>8</v>
      </c>
      <c r="F25" s="13" t="s">
        <v>9</v>
      </c>
      <c r="G25" s="13" t="s">
        <v>10</v>
      </c>
      <c r="H25" s="13" t="s">
        <v>11</v>
      </c>
      <c r="I25" s="13" t="s">
        <v>12</v>
      </c>
      <c r="J25" s="13" t="s">
        <v>13</v>
      </c>
      <c r="K25" s="13" t="s">
        <v>14</v>
      </c>
      <c r="L25" s="13" t="s">
        <v>15</v>
      </c>
      <c r="M25" s="13" t="s">
        <v>16</v>
      </c>
    </row>
    <row r="26" spans="2:15" ht="31.5" x14ac:dyDescent="0.25">
      <c r="B26" s="30" t="s">
        <v>17</v>
      </c>
      <c r="C26" s="31" t="s">
        <v>18</v>
      </c>
      <c r="D26" s="31" t="s">
        <v>19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5" ht="15.75" x14ac:dyDescent="0.25">
      <c r="B27" s="45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4"/>
    </row>
    <row r="28" spans="2:15" ht="15.75" x14ac:dyDescent="0.25">
      <c r="B28" s="34"/>
      <c r="C28" s="18"/>
      <c r="D28" s="18"/>
      <c r="E28" s="18"/>
      <c r="F28" s="18" t="s">
        <v>22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5" ht="15.75" x14ac:dyDescent="0.25">
      <c r="B29" s="34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5" ht="15.75" x14ac:dyDescent="0.25">
      <c r="B30" s="34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tLVCs1FdC8wWhFtBZSrdUJ2ab+PPgBdOEyp8d/EA0MlgZ/28AniADs5W/R/7P+2TbkgGwoxrNKByyarQcKKnYQ==" saltValue="3lZJEwTPWmt0mT1lo3gSs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BD6CACC4-4DCF-45C1-8B77-448064FB3F8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7:P29"/>
  <sheetViews>
    <sheetView showGridLines="0" zoomScale="75" zoomScaleNormal="75" workbookViewId="0">
      <selection activeCell="X20" sqref="X20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7.7109375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81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7" t="s">
        <v>82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27" t="s">
        <v>6</v>
      </c>
      <c r="C12" s="10"/>
      <c r="D12" s="10"/>
    </row>
    <row r="13" spans="2:16" s="1" customFormat="1" ht="20.25" x14ac:dyDescent="0.3">
      <c r="B13" s="88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30</v>
      </c>
      <c r="C16" s="20"/>
      <c r="D16" s="20"/>
      <c r="E16" s="21" t="s">
        <v>21</v>
      </c>
      <c r="F16" s="21"/>
      <c r="G16" s="22"/>
      <c r="H16" s="22"/>
      <c r="I16" s="22"/>
      <c r="J16" s="22"/>
      <c r="K16" s="48"/>
      <c r="L16" s="52"/>
      <c r="M16" s="64">
        <v>116.47</v>
      </c>
      <c r="P16" s="15">
        <v>39234</v>
      </c>
    </row>
    <row r="17" spans="2:14" ht="15.75" x14ac:dyDescent="0.25">
      <c r="B17" s="34"/>
      <c r="C17" s="18"/>
      <c r="D17" s="18"/>
      <c r="E17" s="18"/>
      <c r="F17" s="18" t="s">
        <v>22</v>
      </c>
      <c r="G17" s="22"/>
      <c r="H17" s="22">
        <f>SUM(H16:H16)</f>
        <v>0</v>
      </c>
      <c r="I17" s="22">
        <f>SUM(I16:I16)</f>
        <v>0</v>
      </c>
      <c r="J17" s="22">
        <f>SUM(J16:J16)</f>
        <v>0</v>
      </c>
      <c r="K17" s="71">
        <v>0</v>
      </c>
      <c r="L17" s="71">
        <v>0</v>
      </c>
      <c r="M17" s="71">
        <f>SUM(M16:M16)</f>
        <v>116.47</v>
      </c>
    </row>
    <row r="18" spans="2:14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4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4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4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4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4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4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4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4" ht="15.75" x14ac:dyDescent="0.25">
      <c r="B26" s="89"/>
      <c r="C26" s="22"/>
      <c r="D26" s="22"/>
      <c r="E26" s="21"/>
      <c r="F26" s="21"/>
      <c r="G26" s="22"/>
      <c r="H26" s="22"/>
      <c r="I26" s="22"/>
      <c r="J26" s="22"/>
      <c r="K26" s="90"/>
      <c r="L26" s="23"/>
      <c r="M26" s="22"/>
    </row>
    <row r="27" spans="2:14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f>SUM(M26:M26)</f>
        <v>0</v>
      </c>
      <c r="N27" t="s">
        <v>0</v>
      </c>
    </row>
    <row r="28" spans="2:14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43"/>
      <c r="M28" s="26"/>
    </row>
    <row r="29" spans="2:14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4CPpcT0/KISHgsgwczqIuQz5HugNRSq7sJWJ9SUMPfoQ6EdjfaBQ1lrVrzRvoTAaaaDEjADVMwkEsz9Rh1RruA==" saltValue="AT6ayHzDz6C5HbYX5vFyB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80965BC9-B7BB-4F48-A82C-55685B6DCBC1}"/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7:P29"/>
  <sheetViews>
    <sheetView showGridLines="0" zoomScale="75" zoomScaleNormal="75" workbookViewId="0">
      <selection activeCell="T25" sqref="T25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74" t="s">
        <v>26</v>
      </c>
      <c r="C7" s="74"/>
      <c r="D7" s="7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124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102" t="s">
        <v>125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10"/>
    </row>
    <row r="13" spans="2:16" s="1" customFormat="1" ht="20.25" x14ac:dyDescent="0.3">
      <c r="B13" s="29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86" t="s">
        <v>30</v>
      </c>
      <c r="C16" s="22"/>
      <c r="D16" s="22"/>
      <c r="E16" s="21" t="s">
        <v>21</v>
      </c>
      <c r="F16" s="21"/>
      <c r="G16" s="22"/>
      <c r="H16" s="22"/>
      <c r="I16" s="22"/>
      <c r="J16" s="22"/>
      <c r="K16" s="90"/>
      <c r="L16" s="23"/>
      <c r="M16" s="23">
        <v>131.41999999999999</v>
      </c>
      <c r="P16" s="15">
        <v>39234</v>
      </c>
    </row>
    <row r="17" spans="2:13" ht="15.75" x14ac:dyDescent="0.25">
      <c r="B17" s="34"/>
      <c r="C17" s="18"/>
      <c r="D17" s="18"/>
      <c r="E17" s="18"/>
      <c r="F17" s="18"/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131.41999999999999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2" spans="2:13" ht="15.75" x14ac:dyDescent="0.25">
      <c r="B22" s="27" t="s">
        <v>25</v>
      </c>
      <c r="C22" s="27"/>
      <c r="D22" s="10"/>
      <c r="E22" s="1"/>
      <c r="F22" s="1"/>
      <c r="G22" s="1"/>
      <c r="H22" s="1"/>
      <c r="I22" s="1"/>
      <c r="J22" s="1"/>
      <c r="K22" s="1"/>
    </row>
    <row r="23" spans="2:13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103"/>
      <c r="C26" s="22"/>
      <c r="D26" s="22"/>
      <c r="E26" s="21"/>
      <c r="F26" s="21"/>
      <c r="G26" s="90"/>
      <c r="H26" s="84"/>
      <c r="I26" s="84"/>
      <c r="J26" s="90"/>
      <c r="K26" s="51"/>
      <c r="L26" s="52"/>
      <c r="M26" s="51"/>
    </row>
    <row r="27" spans="2:13" ht="15.75" x14ac:dyDescent="0.25">
      <c r="B27" s="34"/>
      <c r="C27" s="18"/>
      <c r="D27" s="18"/>
      <c r="E27" s="18"/>
      <c r="F27" s="18" t="s">
        <v>22</v>
      </c>
      <c r="G27" s="22"/>
      <c r="H27" s="22">
        <f>SUM(H26:H26)</f>
        <v>0</v>
      </c>
      <c r="I27" s="22">
        <f>SUM(I26:I26)</f>
        <v>0</v>
      </c>
      <c r="J27" s="22"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SUM(G27*G28)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sci4c29Cob6SPvfcVEAhWbidjUmqL4WlMjF7bKazUA3rwLGgiBp18J5kqpb+kqDyID5nc72/FbDkqQj+7nf2Xw==" saltValue="jEVOriM/m4MsP0OB+9MtFg==" spinCount="100000" sheet="1" objects="1" scenarios="1"/>
  <mergeCells count="2"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B96B-C631-4CE1-8896-7D6AF72E7DF3}">
  <dimension ref="B7:P29"/>
  <sheetViews>
    <sheetView showGridLines="0" zoomScale="75" zoomScaleNormal="75" workbookViewId="0">
      <selection activeCell="AA23" sqref="AA23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74" t="s">
        <v>26</v>
      </c>
      <c r="C7" s="74"/>
      <c r="D7" s="74"/>
    </row>
    <row r="8" spans="2:16" ht="16.5" x14ac:dyDescent="0.25">
      <c r="B8" s="2"/>
    </row>
    <row r="9" spans="2:16" s="1" customFormat="1" ht="15.75" x14ac:dyDescent="0.25">
      <c r="B9" s="3" t="s">
        <v>2</v>
      </c>
      <c r="C9" s="3"/>
      <c r="D9" s="4" t="s">
        <v>126</v>
      </c>
      <c r="E9" s="5"/>
      <c r="F9" s="6"/>
      <c r="G9" s="6"/>
      <c r="K9" s="6"/>
      <c r="L9" s="6"/>
      <c r="M9" s="6"/>
    </row>
    <row r="10" spans="2:16" s="1" customFormat="1" ht="15.75" x14ac:dyDescent="0.25">
      <c r="B10" s="3" t="s">
        <v>4</v>
      </c>
      <c r="C10" s="3"/>
      <c r="D10" s="102" t="s">
        <v>5</v>
      </c>
      <c r="E10" s="8"/>
      <c r="F10" s="6"/>
      <c r="G10" s="6"/>
      <c r="K10" s="6"/>
      <c r="L10" s="6"/>
      <c r="M10" s="6"/>
    </row>
    <row r="11" spans="2:16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6" s="1" customFormat="1" ht="15.75" x14ac:dyDescent="0.25">
      <c r="B12" s="9" t="s">
        <v>6</v>
      </c>
      <c r="C12" s="10"/>
      <c r="D12" s="10"/>
    </row>
    <row r="13" spans="2:16" s="1" customFormat="1" ht="20.25" x14ac:dyDescent="0.3">
      <c r="B13" s="29"/>
    </row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86" t="s">
        <v>127</v>
      </c>
      <c r="C16" s="22"/>
      <c r="D16" s="22"/>
      <c r="E16" s="21" t="s">
        <v>21</v>
      </c>
      <c r="F16" s="21"/>
      <c r="G16" s="22"/>
      <c r="H16" s="22"/>
      <c r="I16" s="22"/>
      <c r="J16" s="22"/>
      <c r="K16" s="90"/>
      <c r="L16" s="23"/>
      <c r="M16" s="23">
        <v>52.33</v>
      </c>
      <c r="P16" s="15">
        <v>39234</v>
      </c>
    </row>
    <row r="17" spans="2:13" ht="15.75" x14ac:dyDescent="0.25">
      <c r="B17" s="34"/>
      <c r="C17" s="18"/>
      <c r="D17" s="18"/>
      <c r="E17" s="18"/>
      <c r="F17" s="18"/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52.33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2" spans="2:13" ht="15.75" x14ac:dyDescent="0.25">
      <c r="B22" s="27" t="s">
        <v>25</v>
      </c>
      <c r="C22" s="27"/>
      <c r="D22" s="10"/>
      <c r="E22" s="1"/>
      <c r="F22" s="1"/>
      <c r="G22" s="1"/>
      <c r="H22" s="1"/>
      <c r="I22" s="1"/>
      <c r="J22" s="1"/>
      <c r="K22" s="1"/>
    </row>
    <row r="23" spans="2:13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103"/>
      <c r="C26" s="22"/>
      <c r="D26" s="22"/>
      <c r="E26" s="21"/>
      <c r="F26" s="21"/>
      <c r="G26" s="90"/>
      <c r="H26" s="84"/>
      <c r="I26" s="84"/>
      <c r="J26" s="90"/>
      <c r="K26" s="51"/>
      <c r="L26" s="52"/>
      <c r="M26" s="51"/>
    </row>
    <row r="27" spans="2:13" ht="15.75" x14ac:dyDescent="0.25">
      <c r="B27" s="34"/>
      <c r="C27" s="18"/>
      <c r="D27" s="18"/>
      <c r="E27" s="18"/>
      <c r="F27" s="18" t="s">
        <v>22</v>
      </c>
      <c r="G27" s="22"/>
      <c r="H27" s="22">
        <f>SUM(H26:H26)</f>
        <v>0</v>
      </c>
      <c r="I27" s="22">
        <f>SUM(I26:I26)</f>
        <v>0</v>
      </c>
      <c r="J27" s="22"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SUM(G27*G28)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5wdvJEb+lHIgXy5aNgac0kFji83BwY+QazXF6EGmnzlD+6N/SYd2fK4erVz1+AZ8gilhxpqt7bu1jaCKRqAoIQ==" saltValue="5xssJlm+W0oSFDChAyvoGQ==" spinCount="100000" sheet="1" objects="1" scenarios="1"/>
  <mergeCells count="2">
    <mergeCell ref="B14:D14"/>
    <mergeCell ref="B24:D24"/>
  </mergeCells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7:P29"/>
  <sheetViews>
    <sheetView showGridLines="0" zoomScale="75" zoomScaleNormal="75" workbookViewId="0">
      <selection activeCell="L25" sqref="L25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58" customFormat="1" ht="15.75" x14ac:dyDescent="0.25">
      <c r="B9" s="54" t="s">
        <v>2</v>
      </c>
      <c r="C9" s="54"/>
      <c r="D9" s="55" t="s">
        <v>89</v>
      </c>
      <c r="E9" s="56"/>
      <c r="F9" s="57"/>
      <c r="G9" s="57"/>
      <c r="K9" s="57"/>
      <c r="L9" s="57"/>
      <c r="M9" s="57"/>
    </row>
    <row r="10" spans="2:16" s="58" customFormat="1" ht="15.75" x14ac:dyDescent="0.25">
      <c r="B10" s="54" t="s">
        <v>4</v>
      </c>
      <c r="C10" s="54"/>
      <c r="D10" s="59" t="s">
        <v>85</v>
      </c>
      <c r="E10" s="60"/>
      <c r="F10" s="57"/>
      <c r="G10" s="57"/>
      <c r="K10" s="57"/>
      <c r="L10" s="57"/>
      <c r="M10" s="57"/>
    </row>
    <row r="11" spans="2:16" s="58" customFormat="1" ht="15.75" x14ac:dyDescent="0.25">
      <c r="B11" s="54"/>
      <c r="C11" s="54"/>
      <c r="D11" s="54"/>
      <c r="E11" s="57"/>
      <c r="F11" s="57"/>
      <c r="G11" s="57"/>
      <c r="K11" s="57"/>
      <c r="L11" s="57"/>
      <c r="M11" s="57"/>
    </row>
    <row r="12" spans="2:16" s="58" customFormat="1" ht="15.75" x14ac:dyDescent="0.25">
      <c r="B12" s="9" t="s">
        <v>6</v>
      </c>
      <c r="C12" s="10"/>
      <c r="F12" s="57"/>
      <c r="G12" s="57"/>
      <c r="K12" s="57"/>
      <c r="L12" s="57"/>
      <c r="M12" s="57"/>
    </row>
    <row r="13" spans="2:16" s="58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129.57</v>
      </c>
      <c r="P16" s="15"/>
    </row>
    <row r="17" spans="2:13" ht="15.75" x14ac:dyDescent="0.25">
      <c r="B17" s="34"/>
      <c r="C17" s="18"/>
      <c r="D17" s="18"/>
      <c r="E17" s="18"/>
      <c r="F17" s="18" t="s">
        <v>22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129.57</v>
      </c>
    </row>
    <row r="18" spans="2:13" ht="15.75" x14ac:dyDescent="0.25">
      <c r="B18" s="34"/>
      <c r="C18" s="18"/>
      <c r="D18" s="18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34"/>
      <c r="C19" s="18"/>
      <c r="D19" s="18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5" t="s">
        <v>7</v>
      </c>
      <c r="C24" s="106"/>
      <c r="D24" s="107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30" t="s">
        <v>17</v>
      </c>
      <c r="C25" s="31" t="s">
        <v>18</v>
      </c>
      <c r="D25" s="31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1"/>
      <c r="C26" s="22"/>
      <c r="D26" s="22"/>
      <c r="E26" s="21"/>
      <c r="F26" s="21"/>
      <c r="G26" s="22"/>
      <c r="H26" s="22"/>
      <c r="I26" s="22"/>
      <c r="J26" s="22"/>
      <c r="K26" s="24"/>
      <c r="L26" s="52"/>
      <c r="M26" s="91"/>
    </row>
    <row r="27" spans="2:13" ht="15.75" x14ac:dyDescent="0.25">
      <c r="B27" s="34"/>
      <c r="C27" s="18"/>
      <c r="D27" s="18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34"/>
      <c r="C28" s="18"/>
      <c r="D28" s="18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34"/>
      <c r="C29" s="18"/>
      <c r="D29" s="18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muagyN8XYNGT+eLYeYYVYR1OpHxn35Zu4xnhWC7FfOQVWbCVpM7YBDZsDDx7oBlReJo+Nhb/LpbT5D+ZimbVBQ==" saltValue="vb7tyr38g1FTC39sYEU5M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7:Q29"/>
  <sheetViews>
    <sheetView showGridLines="0" zoomScale="75" zoomScaleNormal="75" workbookViewId="0">
      <selection activeCell="S25" sqref="S25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4" t="s">
        <v>1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3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20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116.91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SUM(L16)</f>
        <v>0</v>
      </c>
      <c r="M17" s="23">
        <f>SUM(M16:M16)</f>
        <v>116.91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opUjCN2PxeZ21DXYRtHfHHuxa+PAvDWZopmCOb/hiFv9VaLMweR6x7kn83r6DKF5OZOPKUdWY9V7RYIKD/hhIQ==" saltValue="InHycRsd2HnLpAVt8HX4I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Q29"/>
  <sheetViews>
    <sheetView showGridLines="0" zoomScale="75" zoomScaleNormal="75" workbookViewId="0">
      <selection activeCell="U28" sqref="U28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4" t="s">
        <v>26</v>
      </c>
      <c r="C7" s="104"/>
      <c r="D7" s="104"/>
    </row>
    <row r="8" spans="2:17" ht="16.5" x14ac:dyDescent="0.25">
      <c r="B8" s="2"/>
    </row>
    <row r="9" spans="2:17" s="1" customFormat="1" ht="15.75" x14ac:dyDescent="0.25">
      <c r="B9" s="3" t="s">
        <v>2</v>
      </c>
      <c r="C9" s="3"/>
      <c r="D9" s="4" t="s">
        <v>27</v>
      </c>
      <c r="E9" s="5"/>
      <c r="F9" s="6"/>
      <c r="G9" s="6"/>
      <c r="K9" s="6"/>
      <c r="L9" s="6"/>
      <c r="M9" s="6"/>
    </row>
    <row r="10" spans="2:17" s="1" customFormat="1" ht="15.75" x14ac:dyDescent="0.25">
      <c r="B10" s="3" t="s">
        <v>4</v>
      </c>
      <c r="C10" s="3"/>
      <c r="D10" s="7" t="s">
        <v>5</v>
      </c>
      <c r="E10" s="8"/>
      <c r="F10" s="6"/>
      <c r="G10" s="6"/>
      <c r="K10" s="6"/>
      <c r="L10" s="6"/>
      <c r="M10" s="6"/>
    </row>
    <row r="11" spans="2:17" s="1" customFormat="1" ht="15.75" x14ac:dyDescent="0.25">
      <c r="B11" s="3"/>
      <c r="C11" s="3"/>
      <c r="D11" s="3"/>
      <c r="E11" s="6"/>
      <c r="F11" s="6"/>
      <c r="G11" s="6"/>
      <c r="K11" s="6"/>
      <c r="L11" s="6"/>
      <c r="M11" s="6"/>
    </row>
    <row r="12" spans="2:17" s="1" customFormat="1" ht="15.75" x14ac:dyDescent="0.25">
      <c r="B12" s="9" t="s">
        <v>6</v>
      </c>
      <c r="C12" s="10"/>
      <c r="D12" s="10"/>
      <c r="Q12" s="11"/>
    </row>
    <row r="13" spans="2:17" s="1" customFormat="1" ht="20.25" x14ac:dyDescent="0.3">
      <c r="B13" s="12"/>
    </row>
    <row r="14" spans="2:17" ht="47.25" x14ac:dyDescent="0.25">
      <c r="B14" s="111" t="s">
        <v>7</v>
      </c>
      <c r="C14" s="111"/>
      <c r="D14" s="111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7" ht="31.5" x14ac:dyDescent="0.25">
      <c r="B15" s="16" t="s">
        <v>17</v>
      </c>
      <c r="C15" s="17" t="s">
        <v>18</v>
      </c>
      <c r="D15" s="17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19" t="s">
        <v>28</v>
      </c>
      <c r="C16" s="20"/>
      <c r="D16" s="20"/>
      <c r="E16" s="21" t="s">
        <v>21</v>
      </c>
      <c r="F16" s="22"/>
      <c r="G16" s="22"/>
      <c r="H16" s="22"/>
      <c r="I16" s="22"/>
      <c r="J16" s="22"/>
      <c r="K16" s="22"/>
      <c r="L16" s="23"/>
      <c r="M16" s="24">
        <v>117.16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22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117.16</v>
      </c>
    </row>
    <row r="18" spans="2:13" ht="15.75" x14ac:dyDescent="0.25">
      <c r="B18" s="25"/>
      <c r="C18" s="25"/>
      <c r="D18" s="25"/>
      <c r="E18" s="18"/>
      <c r="F18" s="18" t="s">
        <v>23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24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25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1" t="s">
        <v>7</v>
      </c>
      <c r="C24" s="111"/>
      <c r="D24" s="111"/>
      <c r="E24" s="13" t="s">
        <v>8</v>
      </c>
      <c r="F24" s="13" t="s">
        <v>9</v>
      </c>
      <c r="G24" s="13" t="s">
        <v>10</v>
      </c>
      <c r="H24" s="13" t="s">
        <v>11</v>
      </c>
      <c r="I24" s="13" t="s">
        <v>12</v>
      </c>
      <c r="J24" s="13" t="s">
        <v>13</v>
      </c>
      <c r="K24" s="13" t="s">
        <v>14</v>
      </c>
      <c r="L24" s="13" t="s">
        <v>15</v>
      </c>
      <c r="M24" s="13" t="s">
        <v>16</v>
      </c>
    </row>
    <row r="25" spans="2:13" ht="31.5" x14ac:dyDescent="0.25">
      <c r="B25" s="16" t="s">
        <v>17</v>
      </c>
      <c r="C25" s="17" t="s">
        <v>18</v>
      </c>
      <c r="D25" s="17" t="s">
        <v>19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22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23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24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Tz5YjcLRT/e9UXsdDBUOLSNU8VWXQ3NAl8mLkLNmpTZeIwyGPNPItFBXGa+758LSXL2/XmkDgWa0enl0OE1j1g==" saltValue="WG2txSKXNsqqi+K9OoWhl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7:P30"/>
  <sheetViews>
    <sheetView showGridLines="0" zoomScale="75" zoomScaleNormal="75" workbookViewId="0">
      <selection activeCell="AE3" sqref="AE3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4" t="s">
        <v>26</v>
      </c>
      <c r="C7" s="104"/>
      <c r="D7" s="104"/>
    </row>
    <row r="8" spans="2:16" ht="16.5" x14ac:dyDescent="0.25">
      <c r="B8" s="2"/>
    </row>
    <row r="9" spans="2:16" s="58" customFormat="1" ht="15.75" x14ac:dyDescent="0.25">
      <c r="B9" s="54" t="s">
        <v>2</v>
      </c>
      <c r="C9" s="54"/>
      <c r="D9" s="55" t="s">
        <v>50</v>
      </c>
      <c r="E9" s="56"/>
      <c r="F9" s="57"/>
      <c r="G9" s="57"/>
      <c r="K9" s="57"/>
      <c r="L9" s="57"/>
      <c r="M9" s="57"/>
    </row>
    <row r="10" spans="2:16" s="58" customFormat="1" ht="15.75" x14ac:dyDescent="0.25">
      <c r="B10" s="54" t="s">
        <v>4</v>
      </c>
      <c r="C10" s="54"/>
      <c r="D10" s="59" t="s">
        <v>5</v>
      </c>
      <c r="E10" s="60"/>
      <c r="F10" s="57"/>
      <c r="G10" s="57"/>
      <c r="K10" s="57"/>
      <c r="L10" s="57"/>
      <c r="M10" s="57"/>
    </row>
    <row r="11" spans="2:16" s="58" customFormat="1" ht="15.75" x14ac:dyDescent="0.25">
      <c r="B11" s="54"/>
      <c r="C11" s="54"/>
      <c r="D11" s="54"/>
      <c r="E11" s="57"/>
      <c r="F11" s="57"/>
      <c r="G11" s="57"/>
      <c r="K11" s="57"/>
      <c r="L11" s="57"/>
      <c r="M11" s="57"/>
    </row>
    <row r="12" spans="2:16" s="58" customFormat="1" ht="15.75" x14ac:dyDescent="0.25">
      <c r="B12" s="9" t="s">
        <v>6</v>
      </c>
      <c r="C12" s="10"/>
      <c r="D12" s="54"/>
      <c r="E12" s="57"/>
      <c r="F12" s="57"/>
      <c r="G12" s="57"/>
      <c r="K12" s="57"/>
      <c r="L12" s="57"/>
      <c r="M12" s="57"/>
    </row>
    <row r="13" spans="2:16" s="58" customFormat="1" ht="14.25" x14ac:dyDescent="0.2"/>
    <row r="14" spans="2:16" ht="47.25" x14ac:dyDescent="0.25">
      <c r="B14" s="105" t="s">
        <v>7</v>
      </c>
      <c r="C14" s="106"/>
      <c r="D14" s="107"/>
      <c r="E14" s="13" t="s">
        <v>8</v>
      </c>
      <c r="F14" s="13" t="s">
        <v>9</v>
      </c>
      <c r="G14" s="13" t="s">
        <v>10</v>
      </c>
      <c r="H14" s="13" t="s">
        <v>11</v>
      </c>
      <c r="I14" s="13" t="s">
        <v>12</v>
      </c>
      <c r="J14" s="13" t="s">
        <v>13</v>
      </c>
      <c r="K14" s="13" t="s">
        <v>14</v>
      </c>
      <c r="L14" s="13" t="s">
        <v>15</v>
      </c>
      <c r="M14" s="13" t="s">
        <v>16</v>
      </c>
      <c r="N14" s="14"/>
      <c r="P14" s="15">
        <v>39173</v>
      </c>
    </row>
    <row r="15" spans="2:16" ht="31.5" x14ac:dyDescent="0.25">
      <c r="B15" s="30" t="s">
        <v>17</v>
      </c>
      <c r="C15" s="31" t="s">
        <v>18</v>
      </c>
      <c r="D15" s="31" t="s">
        <v>19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61">
        <v>44166</v>
      </c>
      <c r="C16" s="22"/>
      <c r="D16" s="22"/>
      <c r="E16" s="21" t="s">
        <v>51</v>
      </c>
      <c r="F16" s="21"/>
      <c r="G16" s="22"/>
      <c r="H16" s="22"/>
      <c r="I16" s="22"/>
      <c r="J16" s="22"/>
      <c r="K16" s="22"/>
      <c r="L16" s="52">
        <v>600</v>
      </c>
      <c r="M16" s="23"/>
      <c r="P16" s="15">
        <v>39234</v>
      </c>
    </row>
    <row r="17" spans="2:16" ht="15.75" x14ac:dyDescent="0.25">
      <c r="B17" s="61" t="s">
        <v>52</v>
      </c>
      <c r="C17" s="22"/>
      <c r="D17" s="22"/>
      <c r="E17" s="21" t="s">
        <v>21</v>
      </c>
      <c r="F17" s="21"/>
      <c r="G17" s="22"/>
      <c r="H17" s="22"/>
      <c r="I17" s="22"/>
      <c r="J17" s="22"/>
      <c r="K17" s="22"/>
      <c r="L17" s="52"/>
      <c r="M17" s="23">
        <v>138.9</v>
      </c>
      <c r="P17" s="15"/>
    </row>
    <row r="18" spans="2:16" ht="15.75" x14ac:dyDescent="0.25">
      <c r="B18" s="34"/>
      <c r="C18" s="18"/>
      <c r="D18" s="18"/>
      <c r="E18" s="18"/>
      <c r="F18" s="18" t="s">
        <v>22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f>SUM(K16:K16)</f>
        <v>0</v>
      </c>
      <c r="L18" s="23">
        <f>SUM(L16:L17)</f>
        <v>600</v>
      </c>
      <c r="M18" s="23">
        <f>SUM(M16:M17)</f>
        <v>138.9</v>
      </c>
    </row>
    <row r="19" spans="2:16" ht="15.75" x14ac:dyDescent="0.25">
      <c r="B19" s="34"/>
      <c r="C19" s="18"/>
      <c r="D19" s="18"/>
      <c r="E19" s="18"/>
      <c r="F19" s="18" t="s">
        <v>23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34"/>
      <c r="C20" s="18"/>
      <c r="D20" s="18"/>
      <c r="E20" s="18"/>
      <c r="F20" s="18" t="s">
        <v>24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25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5" t="s">
        <v>7</v>
      </c>
      <c r="C25" s="106"/>
      <c r="D25" s="107"/>
      <c r="E25" s="13" t="s">
        <v>8</v>
      </c>
      <c r="F25" s="13" t="s">
        <v>9</v>
      </c>
      <c r="G25" s="13" t="s">
        <v>10</v>
      </c>
      <c r="H25" s="13" t="s">
        <v>11</v>
      </c>
      <c r="I25" s="13" t="s">
        <v>12</v>
      </c>
      <c r="J25" s="13" t="s">
        <v>13</v>
      </c>
      <c r="K25" s="13" t="s">
        <v>14</v>
      </c>
      <c r="L25" s="13" t="s">
        <v>15</v>
      </c>
      <c r="M25" s="13" t="s">
        <v>16</v>
      </c>
    </row>
    <row r="26" spans="2:16" ht="31.5" x14ac:dyDescent="0.25">
      <c r="B26" s="30" t="s">
        <v>17</v>
      </c>
      <c r="C26" s="31" t="s">
        <v>18</v>
      </c>
      <c r="D26" s="31" t="s">
        <v>19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1"/>
      <c r="C27" s="22"/>
      <c r="D27" s="22"/>
      <c r="E27" s="21"/>
      <c r="F27" s="21"/>
      <c r="G27" s="22"/>
      <c r="H27" s="22"/>
      <c r="I27" s="22"/>
      <c r="J27" s="22"/>
      <c r="K27" s="22"/>
      <c r="L27" s="52"/>
      <c r="M27" s="23"/>
    </row>
    <row r="28" spans="2:16" ht="15.75" x14ac:dyDescent="0.25">
      <c r="B28" s="34"/>
      <c r="C28" s="18"/>
      <c r="D28" s="18"/>
      <c r="E28" s="18"/>
      <c r="F28" s="18" t="s">
        <v>22</v>
      </c>
      <c r="G28" s="22">
        <f>SUM(G26:G26)</f>
        <v>0</v>
      </c>
      <c r="H28" s="22">
        <f>SUM(H26:H26)</f>
        <v>0</v>
      </c>
      <c r="I28" s="22">
        <f>SUM(I26:I26)</f>
        <v>0</v>
      </c>
      <c r="J28" s="22">
        <f>SUM(J26:J26)</f>
        <v>0</v>
      </c>
      <c r="K28" s="23">
        <v>0</v>
      </c>
      <c r="L28" s="23">
        <v>0</v>
      </c>
      <c r="M28" s="23">
        <v>0</v>
      </c>
    </row>
    <row r="29" spans="2:16" ht="15.75" x14ac:dyDescent="0.25">
      <c r="B29" s="34"/>
      <c r="C29" s="18"/>
      <c r="D29" s="18"/>
      <c r="E29" s="18"/>
      <c r="F29" s="18" t="s">
        <v>23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34"/>
      <c r="C30" s="18"/>
      <c r="D30" s="18"/>
      <c r="E30" s="18"/>
      <c r="F30" s="18" t="s">
        <v>24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yG3LmvCgIusNt4LAux4F5axb7j1wfa4hIJzOUrRoG+8N34pHg4t/bYn5TIPXwbg8zlvYAgr8Y4wFimItLlIKog==" saltValue="rpJ6JEcmpJuFdzqVFztzW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 K27" xr:uid="{C9B45FB7-E332-4409-B840-2DF698900719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Aldridge R</vt:lpstr>
      <vt:lpstr>Arthur S</vt:lpstr>
      <vt:lpstr>Barrie G</vt:lpstr>
      <vt:lpstr>Bird E</vt:lpstr>
      <vt:lpstr>Booth C</vt:lpstr>
      <vt:lpstr>Bridgman C</vt:lpstr>
      <vt:lpstr>Brown M</vt:lpstr>
      <vt:lpstr>Bruce G</vt:lpstr>
      <vt:lpstr>Burgess S</vt:lpstr>
      <vt:lpstr>Cameron L</vt:lpstr>
      <vt:lpstr>Campbell J</vt:lpstr>
      <vt:lpstr>Campbell K</vt:lpstr>
      <vt:lpstr>Campbell M</vt:lpstr>
      <vt:lpstr>Child M</vt:lpstr>
      <vt:lpstr>Cook N</vt:lpstr>
      <vt:lpstr>Corbett G</vt:lpstr>
      <vt:lpstr>Day C</vt:lpstr>
      <vt:lpstr>Dickie A</vt:lpstr>
      <vt:lpstr>Dixon D</vt:lpstr>
      <vt:lpstr>Doggart P</vt:lpstr>
      <vt:lpstr>Doran K</vt:lpstr>
      <vt:lpstr>Douglas S</vt:lpstr>
      <vt:lpstr>Fullerton C</vt:lpstr>
      <vt:lpstr>Gardiner N</vt:lpstr>
      <vt:lpstr>Gloyer G</vt:lpstr>
      <vt:lpstr>Gordon G</vt:lpstr>
      <vt:lpstr>Graczyk A</vt:lpstr>
      <vt:lpstr>Griffiths J</vt:lpstr>
      <vt:lpstr>Henderson R</vt:lpstr>
      <vt:lpstr>Sheet30</vt:lpstr>
      <vt:lpstr>Howie D</vt:lpstr>
      <vt:lpstr>Hutchison G</vt:lpstr>
      <vt:lpstr>Johnston A</vt:lpstr>
      <vt:lpstr>Key D</vt:lpstr>
      <vt:lpstr>Laidlaw C</vt:lpstr>
      <vt:lpstr>Lang K</vt:lpstr>
      <vt:lpstr>Macinnes L</vt:lpstr>
      <vt:lpstr>Main M</vt:lpstr>
      <vt:lpstr>McLellan J</vt:lpstr>
      <vt:lpstr>McNeese - Mechan A</vt:lpstr>
      <vt:lpstr>McVey A</vt:lpstr>
      <vt:lpstr>Miller C</vt:lpstr>
      <vt:lpstr>Mitchell M</vt:lpstr>
      <vt:lpstr>Mowat J</vt:lpstr>
      <vt:lpstr>Munn R</vt:lpstr>
      <vt:lpstr>Munro G</vt:lpstr>
      <vt:lpstr>Olser H</vt:lpstr>
      <vt:lpstr>Perry I</vt:lpstr>
      <vt:lpstr>Rae S</vt:lpstr>
      <vt:lpstr>Rankin A</vt:lpstr>
      <vt:lpstr>Ritchie L</vt:lpstr>
      <vt:lpstr>Rose C</vt:lpstr>
      <vt:lpstr>Ross F</vt:lpstr>
      <vt:lpstr>Ross N</vt:lpstr>
      <vt:lpstr>Rust J</vt:lpstr>
      <vt:lpstr>Smith S</vt:lpstr>
      <vt:lpstr>Staniforth A</vt:lpstr>
      <vt:lpstr>Watt M</vt:lpstr>
      <vt:lpstr>Webber S</vt:lpstr>
      <vt:lpstr>Whyte I</vt:lpstr>
      <vt:lpstr>Wilson D</vt:lpstr>
      <vt:lpstr>Work N</vt:lpstr>
      <vt:lpstr>Young E</vt:lpstr>
      <vt:lpstr>Young L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Hay</dc:creator>
  <cp:lastModifiedBy>Susan Hay</cp:lastModifiedBy>
  <cp:lastPrinted>2018-11-23T09:45:18Z</cp:lastPrinted>
  <dcterms:created xsi:type="dcterms:W3CDTF">2014-09-12T09:09:07Z</dcterms:created>
  <dcterms:modified xsi:type="dcterms:W3CDTF">2021-05-19T12:46:52Z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