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3.xml" ContentType="application/vnd.openxmlformats-officedocument.drawing+xml"/>
  <Override PartName="/xl/ctrlProps/ctrlProp29.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corpad.corp.edinburgh.gov.uk\departments\CF\SCYP_TD\Central Services\School Lets\Secondary Schools\2024-25\Blank Applications &amp; Fire Safety Declaration\"/>
    </mc:Choice>
  </mc:AlternateContent>
  <xr:revisionPtr revIDLastSave="0" documentId="13_ncr:1_{A3B87C75-65E6-4F11-9383-E64E153BB026}" xr6:coauthVersionLast="47" xr6:coauthVersionMax="47" xr10:uidLastSave="{00000000-0000-0000-0000-000000000000}"/>
  <workbookProtection workbookAlgorithmName="SHA-512" workbookHashValue="ZB/FsjQshSZM+ehjOQY0XUl9/7OXP4RqzRDP4S9WBHqJ95eWytbZTLUqn5sW86KPsUR5iXHc1JkjBBnMq3TrbQ==" workbookSaltValue="qQRrvo3lNzL3m4sqTig12g==" workbookSpinCount="100000" lockStructure="1"/>
  <bookViews>
    <workbookView xWindow="-108" yWindow="-108" windowWidth="23256" windowHeight="12576" xr2:uid="{00000000-000D-0000-FFFF-FFFF00000000}"/>
  </bookViews>
  <sheets>
    <sheet name="1. Customer Details" sheetId="1" r:id="rId1"/>
    <sheet name="2. Accommodation " sheetId="4" r:id="rId2"/>
    <sheet name="3. Declarations" sheetId="7" r:id="rId3"/>
    <sheet name="4. Miscellaneous" sheetId="6" r:id="rId4"/>
    <sheet name="5. Touch Surface cleaning" sheetId="8" r:id="rId5"/>
    <sheet name="6.Fire Safety Declarations" sheetId="11" r:id="rId6"/>
    <sheet name="7. 2024-2025 Holiday Dates" sheetId="12" r:id="rId7"/>
    <sheet name="8. 2024-2025 Charges" sheetId="13" r:id="rId8"/>
    <sheet name="OFFICE USE" sheetId="10"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5" i="11" l="1"/>
  <c r="D45" i="11" s="1"/>
  <c r="F58" i="4"/>
  <c r="B58" i="4"/>
  <c r="F57" i="4"/>
  <c r="B57" i="4"/>
  <c r="F56" i="4"/>
  <c r="B56" i="4"/>
  <c r="F55" i="4"/>
  <c r="B55" i="4"/>
  <c r="F54" i="4"/>
  <c r="B54" i="4"/>
  <c r="F53" i="4"/>
  <c r="B53" i="4"/>
  <c r="F52" i="4"/>
  <c r="B52" i="4"/>
  <c r="F51" i="4"/>
  <c r="B51" i="4"/>
  <c r="F50" i="4"/>
  <c r="B50" i="4"/>
  <c r="F49" i="4"/>
  <c r="B49" i="4"/>
  <c r="F48" i="4"/>
  <c r="B48" i="4"/>
  <c r="F47" i="4"/>
  <c r="B47" i="4"/>
  <c r="F46" i="4"/>
  <c r="B46" i="4"/>
  <c r="F45" i="4"/>
  <c r="B45" i="4"/>
  <c r="F44" i="4"/>
  <c r="B44" i="4"/>
  <c r="F43" i="4"/>
  <c r="B43" i="4"/>
  <c r="F42" i="4"/>
  <c r="B42" i="4"/>
  <c r="F41" i="4"/>
  <c r="B41" i="4"/>
  <c r="F40" i="4"/>
  <c r="B40" i="4"/>
  <c r="F39" i="4"/>
  <c r="B39" i="4"/>
  <c r="F38" i="4"/>
  <c r="B38" i="4"/>
  <c r="F37" i="4"/>
  <c r="B37" i="4"/>
  <c r="F36" i="4"/>
  <c r="B36" i="4"/>
  <c r="M31" i="10"/>
  <c r="M32" i="10"/>
  <c r="M33" i="10"/>
  <c r="M34" i="10"/>
  <c r="M35" i="10"/>
  <c r="M36" i="10"/>
  <c r="M37" i="10"/>
  <c r="M38" i="10"/>
  <c r="M39" i="10"/>
  <c r="M40" i="10"/>
  <c r="M41" i="10"/>
  <c r="M42" i="10"/>
  <c r="M43" i="10"/>
  <c r="M44" i="10"/>
  <c r="M45" i="10"/>
  <c r="M46" i="10"/>
  <c r="M47" i="10"/>
  <c r="M48" i="10"/>
  <c r="M49" i="10"/>
  <c r="M50" i="10"/>
  <c r="M51" i="10"/>
  <c r="M52" i="10"/>
  <c r="M30" i="10"/>
  <c r="M4" i="10"/>
  <c r="M5" i="10"/>
  <c r="M6" i="10"/>
  <c r="M7" i="10"/>
  <c r="M8" i="10"/>
  <c r="M9" i="10"/>
  <c r="M10" i="10"/>
  <c r="M11" i="10"/>
  <c r="M12" i="10"/>
  <c r="M13" i="10"/>
  <c r="M14" i="10"/>
  <c r="M15" i="10"/>
  <c r="M16" i="10"/>
  <c r="M17" i="10"/>
  <c r="M18" i="10"/>
  <c r="M19" i="10"/>
  <c r="M20" i="10"/>
  <c r="M21" i="10"/>
  <c r="M22" i="10"/>
  <c r="M23" i="10"/>
  <c r="M24" i="10"/>
  <c r="M25" i="10"/>
  <c r="M3" i="10"/>
  <c r="D21" i="11" l="1"/>
  <c r="N58" i="4"/>
  <c r="N57" i="4"/>
  <c r="N56" i="4"/>
  <c r="N55" i="4"/>
  <c r="N54" i="4"/>
  <c r="N53" i="4"/>
  <c r="N52" i="4"/>
  <c r="N51" i="4"/>
  <c r="N50" i="4"/>
  <c r="N49" i="4"/>
  <c r="N48" i="4"/>
  <c r="N47" i="4"/>
  <c r="N46" i="4"/>
  <c r="N45" i="4"/>
  <c r="N44" i="4"/>
  <c r="N43" i="4"/>
  <c r="N42" i="4"/>
  <c r="N41" i="4"/>
  <c r="N40" i="4"/>
  <c r="N39" i="4"/>
  <c r="N38" i="4"/>
  <c r="N36" i="4"/>
  <c r="N9" i="4"/>
  <c r="N10" i="4"/>
  <c r="N11" i="4"/>
  <c r="N12" i="4"/>
  <c r="N13" i="4"/>
  <c r="N14" i="4"/>
  <c r="N15" i="4"/>
  <c r="N16" i="4"/>
  <c r="N17" i="4"/>
  <c r="N18" i="4"/>
  <c r="N19" i="4"/>
  <c r="N20" i="4"/>
  <c r="N21" i="4"/>
  <c r="N22" i="4"/>
  <c r="N23" i="4"/>
  <c r="N24" i="4"/>
  <c r="N25" i="4"/>
  <c r="N26" i="4"/>
  <c r="N27" i="4"/>
  <c r="N28" i="4"/>
  <c r="N29" i="4"/>
  <c r="F51" i="10"/>
  <c r="B51" i="10" s="1"/>
  <c r="F50" i="10"/>
  <c r="B50" i="10" s="1"/>
  <c r="F49" i="10"/>
  <c r="A49" i="10" s="1"/>
  <c r="O49" i="10" s="1"/>
  <c r="F48" i="10"/>
  <c r="B48" i="10" s="1"/>
  <c r="F45" i="10"/>
  <c r="B45" i="10" s="1"/>
  <c r="F43" i="10"/>
  <c r="B43" i="10" s="1"/>
  <c r="F42" i="10"/>
  <c r="B42" i="10" s="1"/>
  <c r="F40" i="10"/>
  <c r="B40" i="10" s="1"/>
  <c r="F39" i="10"/>
  <c r="A39" i="10" s="1"/>
  <c r="O39" i="10" s="1"/>
  <c r="F38" i="10"/>
  <c r="B38" i="10" s="1"/>
  <c r="F37" i="10"/>
  <c r="E37" i="10" s="1"/>
  <c r="F35" i="10"/>
  <c r="B35" i="10" s="1"/>
  <c r="F34" i="10"/>
  <c r="B34" i="10" s="1"/>
  <c r="F33" i="10"/>
  <c r="A33" i="10" s="1"/>
  <c r="O33" i="10" s="1"/>
  <c r="F32" i="10"/>
  <c r="B32" i="10" s="1"/>
  <c r="N37" i="4"/>
  <c r="F31" i="10"/>
  <c r="F30" i="10"/>
  <c r="C30" i="10" s="1"/>
  <c r="F35" i="4"/>
  <c r="B8" i="4"/>
  <c r="F4" i="10" s="1"/>
  <c r="A4" i="10" s="1"/>
  <c r="O4" i="10" s="1"/>
  <c r="B9" i="4"/>
  <c r="F5" i="10" s="1"/>
  <c r="B5" i="10" s="1"/>
  <c r="B10" i="4"/>
  <c r="F6" i="10" s="1"/>
  <c r="C6" i="10" s="1"/>
  <c r="B11" i="4"/>
  <c r="F7" i="10" s="1"/>
  <c r="D7" i="10" s="1"/>
  <c r="B12" i="4"/>
  <c r="F8" i="10" s="1"/>
  <c r="D8" i="10" s="1"/>
  <c r="B13" i="4"/>
  <c r="F9" i="10" s="1"/>
  <c r="B14" i="4"/>
  <c r="F10" i="10" s="1"/>
  <c r="C10" i="10" s="1"/>
  <c r="B15" i="4"/>
  <c r="F11" i="10" s="1"/>
  <c r="B16" i="4"/>
  <c r="F12" i="10" s="1"/>
  <c r="A12" i="10" s="1"/>
  <c r="O12" i="10" s="1"/>
  <c r="B17" i="4"/>
  <c r="F13" i="10" s="1"/>
  <c r="E13" i="10" s="1"/>
  <c r="B18" i="4"/>
  <c r="F14" i="10" s="1"/>
  <c r="B19" i="4"/>
  <c r="F15" i="10" s="1"/>
  <c r="A15" i="10" s="1"/>
  <c r="O15" i="10" s="1"/>
  <c r="B20" i="4"/>
  <c r="F16" i="10" s="1"/>
  <c r="A16" i="10" s="1"/>
  <c r="O16" i="10" s="1"/>
  <c r="B21" i="4"/>
  <c r="F17" i="10" s="1"/>
  <c r="B22" i="4"/>
  <c r="F18" i="10" s="1"/>
  <c r="B18" i="10" s="1"/>
  <c r="B23" i="4"/>
  <c r="F19" i="10" s="1"/>
  <c r="B19" i="10" s="1"/>
  <c r="B24" i="4"/>
  <c r="F20" i="10" s="1"/>
  <c r="A20" i="10" s="1"/>
  <c r="O20" i="10" s="1"/>
  <c r="B25" i="4"/>
  <c r="F21" i="10" s="1"/>
  <c r="A21" i="10" s="1"/>
  <c r="O21" i="10" s="1"/>
  <c r="B26" i="4"/>
  <c r="F22" i="10" s="1"/>
  <c r="A22" i="10" s="1"/>
  <c r="O22" i="10" s="1"/>
  <c r="B27" i="4"/>
  <c r="F23" i="10" s="1"/>
  <c r="B23" i="10" s="1"/>
  <c r="B28" i="4"/>
  <c r="F24" i="10" s="1"/>
  <c r="B24" i="10" s="1"/>
  <c r="B29" i="4"/>
  <c r="F25" i="10" s="1"/>
  <c r="A25" i="10" s="1"/>
  <c r="O25" i="10" s="1"/>
  <c r="B7" i="4"/>
  <c r="F3" i="10" s="1"/>
  <c r="A3" i="10" s="1"/>
  <c r="O3" i="10" s="1"/>
  <c r="F8" i="4"/>
  <c r="F9" i="4"/>
  <c r="F10" i="4"/>
  <c r="F11" i="4"/>
  <c r="F12" i="4"/>
  <c r="F13" i="4"/>
  <c r="F14" i="4"/>
  <c r="F15" i="4"/>
  <c r="F16" i="4"/>
  <c r="F17" i="4"/>
  <c r="F18" i="4"/>
  <c r="F19" i="4"/>
  <c r="F20" i="4"/>
  <c r="F21" i="4"/>
  <c r="F22" i="4"/>
  <c r="F23" i="4"/>
  <c r="F24" i="4"/>
  <c r="F25" i="4"/>
  <c r="F26" i="4"/>
  <c r="F27" i="4"/>
  <c r="F28" i="4"/>
  <c r="F29" i="4"/>
  <c r="F7" i="4"/>
  <c r="N7" i="4" s="1"/>
  <c r="F6" i="4"/>
  <c r="G31" i="10"/>
  <c r="H31" i="10"/>
  <c r="I31" i="10"/>
  <c r="K31" i="10"/>
  <c r="L31" i="10"/>
  <c r="G32" i="10"/>
  <c r="H32" i="10"/>
  <c r="I32" i="10"/>
  <c r="K32" i="10"/>
  <c r="L32" i="10"/>
  <c r="G33" i="10"/>
  <c r="H33" i="10"/>
  <c r="I33" i="10"/>
  <c r="K33" i="10"/>
  <c r="L33" i="10"/>
  <c r="G34" i="10"/>
  <c r="H34" i="10"/>
  <c r="I34" i="10"/>
  <c r="K34" i="10"/>
  <c r="L34" i="10"/>
  <c r="G35" i="10"/>
  <c r="H35" i="10"/>
  <c r="I35" i="10"/>
  <c r="K35" i="10"/>
  <c r="L35" i="10"/>
  <c r="G36" i="10"/>
  <c r="H36" i="10"/>
  <c r="I36" i="10"/>
  <c r="K36" i="10"/>
  <c r="L36" i="10"/>
  <c r="G37" i="10"/>
  <c r="H37" i="10"/>
  <c r="I37" i="10"/>
  <c r="K37" i="10"/>
  <c r="L37" i="10"/>
  <c r="G38" i="10"/>
  <c r="H38" i="10"/>
  <c r="I38" i="10"/>
  <c r="K38" i="10"/>
  <c r="L38" i="10"/>
  <c r="G39" i="10"/>
  <c r="H39" i="10"/>
  <c r="I39" i="10"/>
  <c r="K39" i="10"/>
  <c r="L39" i="10"/>
  <c r="G40" i="10"/>
  <c r="H40" i="10"/>
  <c r="I40" i="10"/>
  <c r="K40" i="10"/>
  <c r="L40" i="10"/>
  <c r="G41" i="10"/>
  <c r="H41" i="10"/>
  <c r="I41" i="10"/>
  <c r="K41" i="10"/>
  <c r="L41" i="10"/>
  <c r="G42" i="10"/>
  <c r="H42" i="10"/>
  <c r="I42" i="10"/>
  <c r="K42" i="10"/>
  <c r="L42" i="10"/>
  <c r="G43" i="10"/>
  <c r="H43" i="10"/>
  <c r="I43" i="10"/>
  <c r="K43" i="10"/>
  <c r="L43" i="10"/>
  <c r="G44" i="10"/>
  <c r="H44" i="10"/>
  <c r="I44" i="10"/>
  <c r="K44" i="10"/>
  <c r="L44" i="10"/>
  <c r="G45" i="10"/>
  <c r="H45" i="10"/>
  <c r="I45" i="10"/>
  <c r="K45" i="10"/>
  <c r="L45" i="10"/>
  <c r="G46" i="10"/>
  <c r="H46" i="10"/>
  <c r="I46" i="10"/>
  <c r="K46" i="10"/>
  <c r="L46" i="10"/>
  <c r="G47" i="10"/>
  <c r="H47" i="10"/>
  <c r="I47" i="10"/>
  <c r="K47" i="10"/>
  <c r="L47" i="10"/>
  <c r="G48" i="10"/>
  <c r="H48" i="10"/>
  <c r="I48" i="10"/>
  <c r="K48" i="10"/>
  <c r="L48" i="10"/>
  <c r="G49" i="10"/>
  <c r="H49" i="10"/>
  <c r="I49" i="10"/>
  <c r="K49" i="10"/>
  <c r="L49" i="10"/>
  <c r="G50" i="10"/>
  <c r="H50" i="10"/>
  <c r="I50" i="10"/>
  <c r="K50" i="10"/>
  <c r="L50" i="10"/>
  <c r="G51" i="10"/>
  <c r="H51" i="10"/>
  <c r="I51" i="10"/>
  <c r="K51" i="10"/>
  <c r="L51" i="10"/>
  <c r="G52" i="10"/>
  <c r="H52" i="10"/>
  <c r="I52" i="10"/>
  <c r="K52" i="10"/>
  <c r="L52" i="10"/>
  <c r="F36" i="10"/>
  <c r="B36" i="10" s="1"/>
  <c r="F41" i="10"/>
  <c r="A41" i="10" s="1"/>
  <c r="O41" i="10" s="1"/>
  <c r="F44" i="10"/>
  <c r="B44" i="10" s="1"/>
  <c r="F46" i="10"/>
  <c r="B46" i="10" s="1"/>
  <c r="F47" i="10"/>
  <c r="A47" i="10" s="1"/>
  <c r="O47" i="10" s="1"/>
  <c r="F52" i="10"/>
  <c r="E52" i="10" s="1"/>
  <c r="L30" i="10"/>
  <c r="K30" i="10"/>
  <c r="I30" i="10"/>
  <c r="H30" i="10"/>
  <c r="G30" i="10"/>
  <c r="L3" i="10"/>
  <c r="K3" i="10"/>
  <c r="I3" i="10"/>
  <c r="H3" i="10"/>
  <c r="G3" i="10"/>
  <c r="G6" i="10"/>
  <c r="H6" i="10"/>
  <c r="I6" i="10"/>
  <c r="K6" i="10"/>
  <c r="L6" i="10"/>
  <c r="G7" i="10"/>
  <c r="H7" i="10"/>
  <c r="I7" i="10"/>
  <c r="K7" i="10"/>
  <c r="L7" i="10"/>
  <c r="G8" i="10"/>
  <c r="H8" i="10"/>
  <c r="I8" i="10"/>
  <c r="K8" i="10"/>
  <c r="L8" i="10"/>
  <c r="G9" i="10"/>
  <c r="H9" i="10"/>
  <c r="I9" i="10"/>
  <c r="K9" i="10"/>
  <c r="L9" i="10"/>
  <c r="G10" i="10"/>
  <c r="H10" i="10"/>
  <c r="I10" i="10"/>
  <c r="K10" i="10"/>
  <c r="L10" i="10"/>
  <c r="G11" i="10"/>
  <c r="H11" i="10"/>
  <c r="I11" i="10"/>
  <c r="K11" i="10"/>
  <c r="L11" i="10"/>
  <c r="G12" i="10"/>
  <c r="H12" i="10"/>
  <c r="I12" i="10"/>
  <c r="K12" i="10"/>
  <c r="L12" i="10"/>
  <c r="G13" i="10"/>
  <c r="H13" i="10"/>
  <c r="I13" i="10"/>
  <c r="K13" i="10"/>
  <c r="L13" i="10"/>
  <c r="G14" i="10"/>
  <c r="H14" i="10"/>
  <c r="I14" i="10"/>
  <c r="K14" i="10"/>
  <c r="L14" i="10"/>
  <c r="G15" i="10"/>
  <c r="H15" i="10"/>
  <c r="I15" i="10"/>
  <c r="K15" i="10"/>
  <c r="L15" i="10"/>
  <c r="G16" i="10"/>
  <c r="H16" i="10"/>
  <c r="I16" i="10"/>
  <c r="K16" i="10"/>
  <c r="L16" i="10"/>
  <c r="G17" i="10"/>
  <c r="H17" i="10"/>
  <c r="I17" i="10"/>
  <c r="K17" i="10"/>
  <c r="L17" i="10"/>
  <c r="G18" i="10"/>
  <c r="H18" i="10"/>
  <c r="I18" i="10"/>
  <c r="K18" i="10"/>
  <c r="L18" i="10"/>
  <c r="G19" i="10"/>
  <c r="H19" i="10"/>
  <c r="I19" i="10"/>
  <c r="K19" i="10"/>
  <c r="L19" i="10"/>
  <c r="G20" i="10"/>
  <c r="H20" i="10"/>
  <c r="I20" i="10"/>
  <c r="K20" i="10"/>
  <c r="L20" i="10"/>
  <c r="G21" i="10"/>
  <c r="H21" i="10"/>
  <c r="I21" i="10"/>
  <c r="K21" i="10"/>
  <c r="L21" i="10"/>
  <c r="G22" i="10"/>
  <c r="H22" i="10"/>
  <c r="I22" i="10"/>
  <c r="K22" i="10"/>
  <c r="L22" i="10"/>
  <c r="G23" i="10"/>
  <c r="H23" i="10"/>
  <c r="I23" i="10"/>
  <c r="K23" i="10"/>
  <c r="L23" i="10"/>
  <c r="G24" i="10"/>
  <c r="H24" i="10"/>
  <c r="I24" i="10"/>
  <c r="K24" i="10"/>
  <c r="L24" i="10"/>
  <c r="G25" i="10"/>
  <c r="H25" i="10"/>
  <c r="I25" i="10"/>
  <c r="K25" i="10"/>
  <c r="L25" i="10"/>
  <c r="G5" i="10"/>
  <c r="H5" i="10"/>
  <c r="I5" i="10"/>
  <c r="K5" i="10"/>
  <c r="L5" i="10"/>
  <c r="G4" i="10"/>
  <c r="H4" i="10"/>
  <c r="I4" i="10"/>
  <c r="K4" i="10"/>
  <c r="L4" i="10"/>
  <c r="J22" i="10" l="1"/>
  <c r="J39" i="10"/>
  <c r="J12" i="10"/>
  <c r="J49" i="10"/>
  <c r="J47" i="10"/>
  <c r="J21" i="10"/>
  <c r="J41" i="10"/>
  <c r="J16" i="10"/>
  <c r="J15" i="10"/>
  <c r="J25" i="10"/>
  <c r="J33" i="10"/>
  <c r="J20" i="10"/>
  <c r="D14" i="10"/>
  <c r="C14" i="10"/>
  <c r="A10" i="10"/>
  <c r="O10" i="10" s="1"/>
  <c r="N33" i="4"/>
  <c r="B10" i="10"/>
  <c r="C18" i="10"/>
  <c r="N8" i="4"/>
  <c r="N4" i="4" s="1"/>
  <c r="J4" i="10"/>
  <c r="N33" i="10"/>
  <c r="N49" i="10"/>
  <c r="N41" i="10"/>
  <c r="C16" i="10"/>
  <c r="E10" i="10"/>
  <c r="N47" i="10"/>
  <c r="N25" i="10"/>
  <c r="N39" i="10"/>
  <c r="D10" i="10"/>
  <c r="J3" i="10"/>
  <c r="A31" i="10"/>
  <c r="O31" i="10" s="1"/>
  <c r="E31" i="10"/>
  <c r="E41" i="10"/>
  <c r="E39" i="10"/>
  <c r="A46" i="10"/>
  <c r="O46" i="10" s="1"/>
  <c r="E35" i="10"/>
  <c r="A38" i="10"/>
  <c r="O38" i="10" s="1"/>
  <c r="E51" i="10"/>
  <c r="E33" i="10"/>
  <c r="E49" i="10"/>
  <c r="E47" i="10"/>
  <c r="E43" i="10"/>
  <c r="A11" i="10"/>
  <c r="O11" i="10" s="1"/>
  <c r="B11" i="10"/>
  <c r="C19" i="10"/>
  <c r="D17" i="10"/>
  <c r="C17" i="10"/>
  <c r="A17" i="10"/>
  <c r="O17" i="10" s="1"/>
  <c r="E17" i="10"/>
  <c r="B9" i="10"/>
  <c r="A9" i="10"/>
  <c r="O9" i="10" s="1"/>
  <c r="C9" i="10"/>
  <c r="A18" i="10"/>
  <c r="O18" i="10" s="1"/>
  <c r="E11" i="10"/>
  <c r="E19" i="10"/>
  <c r="C11" i="10"/>
  <c r="A19" i="10"/>
  <c r="O19" i="10" s="1"/>
  <c r="E18" i="10"/>
  <c r="E16" i="10"/>
  <c r="D18" i="10"/>
  <c r="D16" i="10"/>
  <c r="E45" i="10"/>
  <c r="C8" i="10"/>
  <c r="A45" i="10"/>
  <c r="O45" i="10" s="1"/>
  <c r="A37" i="10"/>
  <c r="O37" i="10" s="1"/>
  <c r="D51" i="10"/>
  <c r="D49" i="10"/>
  <c r="D47" i="10"/>
  <c r="D45" i="10"/>
  <c r="D43" i="10"/>
  <c r="D41" i="10"/>
  <c r="D39" i="10"/>
  <c r="D37" i="10"/>
  <c r="D35" i="10"/>
  <c r="D33" i="10"/>
  <c r="D31" i="10"/>
  <c r="B8" i="10"/>
  <c r="A44" i="10"/>
  <c r="O44" i="10" s="1"/>
  <c r="A36" i="10"/>
  <c r="O36" i="10" s="1"/>
  <c r="C51" i="10"/>
  <c r="C49" i="10"/>
  <c r="C47" i="10"/>
  <c r="C45" i="10"/>
  <c r="C43" i="10"/>
  <c r="C41" i="10"/>
  <c r="C39" i="10"/>
  <c r="C37" i="10"/>
  <c r="C35" i="10"/>
  <c r="C33" i="10"/>
  <c r="C31" i="10"/>
  <c r="A8" i="10"/>
  <c r="O8" i="10" s="1"/>
  <c r="A51" i="10"/>
  <c r="O51" i="10" s="1"/>
  <c r="A43" i="10"/>
  <c r="O43" i="10" s="1"/>
  <c r="A35" i="10"/>
  <c r="O35" i="10" s="1"/>
  <c r="B49" i="10"/>
  <c r="B47" i="10"/>
  <c r="B41" i="10"/>
  <c r="B39" i="10"/>
  <c r="B37" i="10"/>
  <c r="B33" i="10"/>
  <c r="B31" i="10"/>
  <c r="A50" i="10"/>
  <c r="O50" i="10" s="1"/>
  <c r="A42" i="10"/>
  <c r="O42" i="10" s="1"/>
  <c r="A34" i="10"/>
  <c r="O34" i="10" s="1"/>
  <c r="E50" i="10"/>
  <c r="E48" i="10"/>
  <c r="E46" i="10"/>
  <c r="E44" i="10"/>
  <c r="E42" i="10"/>
  <c r="E40" i="10"/>
  <c r="E38" i="10"/>
  <c r="E36" i="10"/>
  <c r="E34" i="10"/>
  <c r="E32" i="10"/>
  <c r="D13" i="10"/>
  <c r="D50" i="10"/>
  <c r="D48" i="10"/>
  <c r="D46" i="10"/>
  <c r="D44" i="10"/>
  <c r="D42" i="10"/>
  <c r="D40" i="10"/>
  <c r="D38" i="10"/>
  <c r="D36" i="10"/>
  <c r="D34" i="10"/>
  <c r="D32" i="10"/>
  <c r="B13" i="10"/>
  <c r="A48" i="10"/>
  <c r="O48" i="10" s="1"/>
  <c r="A40" i="10"/>
  <c r="O40" i="10" s="1"/>
  <c r="A32" i="10"/>
  <c r="O32" i="10" s="1"/>
  <c r="C50" i="10"/>
  <c r="C48" i="10"/>
  <c r="C46" i="10"/>
  <c r="C44" i="10"/>
  <c r="C42" i="10"/>
  <c r="C40" i="10"/>
  <c r="C38" i="10"/>
  <c r="C36" i="10"/>
  <c r="C34" i="10"/>
  <c r="C32" i="10"/>
  <c r="D52" i="10"/>
  <c r="A52" i="10"/>
  <c r="O52" i="10" s="1"/>
  <c r="C52" i="10"/>
  <c r="B52" i="10"/>
  <c r="E25" i="10"/>
  <c r="C25" i="10"/>
  <c r="B4" i="10"/>
  <c r="B30" i="10"/>
  <c r="D30" i="10"/>
  <c r="A30" i="10"/>
  <c r="O30" i="10" s="1"/>
  <c r="E30" i="10"/>
  <c r="E3" i="10"/>
  <c r="C3" i="10"/>
  <c r="B3" i="10"/>
  <c r="D3" i="10"/>
  <c r="A23" i="10"/>
  <c r="O23" i="10" s="1"/>
  <c r="E4" i="10"/>
  <c r="D22" i="10"/>
  <c r="B16" i="10"/>
  <c r="C7" i="10"/>
  <c r="E5" i="10"/>
  <c r="C22" i="10"/>
  <c r="A7" i="10"/>
  <c r="O7" i="10" s="1"/>
  <c r="C4" i="10"/>
  <c r="D5" i="10"/>
  <c r="E15" i="10"/>
  <c r="E8" i="10"/>
  <c r="D6" i="10"/>
  <c r="A6" i="10"/>
  <c r="O6" i="10" s="1"/>
  <c r="D4" i="10"/>
  <c r="E7" i="10"/>
  <c r="A14" i="10"/>
  <c r="O14" i="10" s="1"/>
  <c r="C5" i="10"/>
  <c r="C15" i="10"/>
  <c r="A5" i="10"/>
  <c r="O5" i="10" s="1"/>
  <c r="A24" i="10"/>
  <c r="O24" i="10" s="1"/>
  <c r="E24" i="10"/>
  <c r="D24" i="10"/>
  <c r="C24" i="10"/>
  <c r="D25" i="10"/>
  <c r="E21" i="10"/>
  <c r="B17" i="10"/>
  <c r="D15" i="10"/>
  <c r="C13" i="10"/>
  <c r="B7" i="10"/>
  <c r="B25" i="10"/>
  <c r="D23" i="10"/>
  <c r="C21" i="10"/>
  <c r="B15" i="10"/>
  <c r="A13" i="10"/>
  <c r="O13" i="10" s="1"/>
  <c r="D21" i="10"/>
  <c r="C23" i="10"/>
  <c r="B21" i="10"/>
  <c r="E9" i="10"/>
  <c r="E23" i="10"/>
  <c r="D9" i="10"/>
  <c r="E22" i="10"/>
  <c r="D19" i="10"/>
  <c r="E14" i="10"/>
  <c r="D11" i="10"/>
  <c r="E6" i="10"/>
  <c r="E20" i="10"/>
  <c r="B22" i="10"/>
  <c r="D20" i="10"/>
  <c r="B14" i="10"/>
  <c r="D12" i="10"/>
  <c r="B6" i="10"/>
  <c r="E12" i="10"/>
  <c r="C20" i="10"/>
  <c r="C12" i="10"/>
  <c r="B20" i="10"/>
  <c r="B12" i="10"/>
  <c r="J46" i="10" l="1"/>
  <c r="J43" i="10"/>
  <c r="J10" i="10"/>
  <c r="J40" i="10"/>
  <c r="J51" i="10"/>
  <c r="J48" i="10"/>
  <c r="J8" i="10"/>
  <c r="J11" i="10"/>
  <c r="J7" i="10"/>
  <c r="J44" i="10"/>
  <c r="J37" i="10"/>
  <c r="J9" i="10"/>
  <c r="J6" i="10"/>
  <c r="J17" i="10"/>
  <c r="J23" i="10"/>
  <c r="J35" i="10"/>
  <c r="J13" i="10"/>
  <c r="J32" i="10"/>
  <c r="J19" i="10"/>
  <c r="J34" i="10"/>
  <c r="J24" i="10"/>
  <c r="J42" i="10"/>
  <c r="J36" i="10"/>
  <c r="J31" i="10"/>
  <c r="J5" i="10"/>
  <c r="J50" i="10"/>
  <c r="J30" i="10"/>
  <c r="J18" i="10"/>
  <c r="J45" i="10"/>
  <c r="J14" i="10"/>
  <c r="J38" i="10"/>
  <c r="J52" i="10"/>
  <c r="N35" i="10"/>
  <c r="N44" i="10"/>
  <c r="N31" i="10"/>
  <c r="N30" i="10"/>
  <c r="N43" i="10"/>
  <c r="N48" i="10"/>
  <c r="N50" i="10"/>
  <c r="N51" i="10"/>
  <c r="N38" i="10"/>
  <c r="N46" i="10"/>
  <c r="N42" i="10"/>
  <c r="N32" i="10"/>
  <c r="N37" i="10"/>
  <c r="N36" i="10"/>
  <c r="N40" i="10"/>
  <c r="N34" i="10"/>
  <c r="N45" i="10"/>
  <c r="N52" i="10"/>
  <c r="J43" i="1"/>
  <c r="M2" i="4"/>
  <c r="M31" i="4" s="1"/>
  <c r="A13" i="1"/>
  <c r="E5" i="1"/>
  <c r="E3" i="1" s="1"/>
  <c r="B5" i="1"/>
  <c r="C5" i="1"/>
  <c r="C3" i="1" s="1"/>
  <c r="D5" i="1"/>
  <c r="D3" i="1" s="1"/>
  <c r="A5" i="1"/>
  <c r="J42" i="1" l="1"/>
  <c r="J41" i="1"/>
  <c r="B48" i="1"/>
  <c r="A48" i="1"/>
  <c r="A42" i="1"/>
  <c r="B42" i="1"/>
  <c r="A43" i="1"/>
  <c r="B43" i="1"/>
  <c r="B41" i="1"/>
  <c r="A41" i="1"/>
  <c r="A33" i="1"/>
  <c r="A26" i="1"/>
  <c r="A24" i="1"/>
  <c r="A22" i="1"/>
  <c r="A14" i="1"/>
  <c r="B14" i="1"/>
  <c r="A15" i="1"/>
  <c r="B15" i="1"/>
  <c r="A16" i="1"/>
  <c r="B16" i="1"/>
  <c r="A17" i="1"/>
  <c r="B17" i="1"/>
  <c r="A18" i="1"/>
  <c r="B18" i="1"/>
  <c r="B13" i="1"/>
  <c r="J18" i="1"/>
  <c r="J17" i="1"/>
  <c r="J16" i="1"/>
  <c r="J15" i="1"/>
  <c r="J14" i="1"/>
  <c r="J13" i="1"/>
  <c r="J45" i="1" l="1"/>
  <c r="J44" i="1"/>
  <c r="A3" i="1"/>
  <c r="B3" i="1"/>
  <c r="N20" i="10" l="1"/>
  <c r="N16" i="10"/>
  <c r="N21" i="10"/>
  <c r="N15" i="10"/>
  <c r="N12" i="10"/>
  <c r="N22" i="10"/>
  <c r="N17" i="10"/>
  <c r="N9" i="10"/>
  <c r="N11" i="10"/>
  <c r="N19" i="10"/>
  <c r="N14" i="10"/>
  <c r="N24" i="10"/>
  <c r="N8" i="10"/>
  <c r="N13" i="10"/>
  <c r="N10" i="10"/>
  <c r="N23" i="10"/>
  <c r="N18" i="10"/>
  <c r="N3" i="10"/>
  <c r="N4" i="10"/>
  <c r="N6" i="10"/>
  <c r="N7" i="10"/>
  <c r="N5" i="10"/>
  <c r="B2" i="1"/>
  <c r="G3" i="1" s="1"/>
</calcChain>
</file>

<file path=xl/sharedStrings.xml><?xml version="1.0" encoding="utf-8"?>
<sst xmlns="http://schemas.openxmlformats.org/spreadsheetml/2006/main" count="609" uniqueCount="276">
  <si>
    <t>Contact Name</t>
  </si>
  <si>
    <t>Address 1</t>
  </si>
  <si>
    <t>Address 2</t>
  </si>
  <si>
    <t>Postcode</t>
  </si>
  <si>
    <t>Room required</t>
  </si>
  <si>
    <t>Start Time</t>
  </si>
  <si>
    <t>End Time</t>
  </si>
  <si>
    <t>Dates not on</t>
  </si>
  <si>
    <t>Start Date</t>
  </si>
  <si>
    <t>End Date</t>
  </si>
  <si>
    <t>Charge per hour</t>
  </si>
  <si>
    <t xml:space="preserve">Category </t>
  </si>
  <si>
    <t>Example: Gym Hall</t>
  </si>
  <si>
    <t>N/A</t>
  </si>
  <si>
    <t>Office Use Only</t>
  </si>
  <si>
    <t>Privacy Statement</t>
  </si>
  <si>
    <t>Please note: if you need to update your details at any point please contact us at School.Lets@edinburgh.gov.uk</t>
  </si>
  <si>
    <t>1. We will use this information to do the following:</t>
  </si>
  <si>
    <t>*</t>
  </si>
  <si>
    <t>to communicate with you about your booking</t>
  </si>
  <si>
    <t>to contact the school where necessary to support your booking request</t>
  </si>
  <si>
    <t>to inform relevant colleagues that a booking has been made</t>
  </si>
  <si>
    <t>to comply with any applicable law, regulation, legal process or government request</t>
  </si>
  <si>
    <t>2. Limiting the Collection of Personal Information</t>
  </si>
  <si>
    <t>3. Disclosure, Processing and Retention</t>
  </si>
  <si>
    <t>The City of Edinburgh Council will not sell or disclose your personal information to anyone else, except:</t>
  </si>
  <si>
    <t>when required to do so by law</t>
  </si>
  <si>
    <t>Male</t>
  </si>
  <si>
    <t>Female</t>
  </si>
  <si>
    <t>Expected Attendance per booking</t>
  </si>
  <si>
    <t>Under 18</t>
  </si>
  <si>
    <t>Over 18</t>
  </si>
  <si>
    <t>Nightly</t>
  </si>
  <si>
    <t>Weekly</t>
  </si>
  <si>
    <t>Customer Details</t>
  </si>
  <si>
    <t>Nature and Purpose of Booking</t>
  </si>
  <si>
    <t>If you are a registered charity, please enter OSCR number here:</t>
  </si>
  <si>
    <t>If you are a registered business, please insert companies house number here:</t>
  </si>
  <si>
    <t>*If various charges are applied, please attach a price list</t>
  </si>
  <si>
    <t>Health and Safety</t>
  </si>
  <si>
    <t>Name</t>
  </si>
  <si>
    <t>Protection of Vulnerable Groups (Scotland) Act 2007 (The PVG Scheme)</t>
  </si>
  <si>
    <t>Do you provide organised and supervised activities for children less than 18 years of age</t>
  </si>
  <si>
    <t>If 'Yes', please answer the following:</t>
  </si>
  <si>
    <t>Does your group have a Child Protection Policy and/or Protecting Vulnerable Adults policy</t>
  </si>
  <si>
    <t>which incorporates a code of conduct and procedures for responding to concerns?</t>
  </si>
  <si>
    <t>Have your leaders had child protection training?</t>
  </si>
  <si>
    <t xml:space="preserve">Will Alcohol be sold or consumed? </t>
  </si>
  <si>
    <t xml:space="preserve">Will there be live music played? </t>
  </si>
  <si>
    <t>Licensing &amp; Insurance</t>
  </si>
  <si>
    <t>School:</t>
  </si>
  <si>
    <t>School</t>
  </si>
  <si>
    <t>Organisation</t>
  </si>
  <si>
    <t>E-mail</t>
  </si>
  <si>
    <t>If you are having to relocate schools, please indicate the original school where this booking took place:</t>
  </si>
  <si>
    <t>Let Applicant Details</t>
  </si>
  <si>
    <t>Tel No.</t>
  </si>
  <si>
    <t>with this booking?</t>
  </si>
  <si>
    <t>Does your group receive funding from the City of Edinburgh Council to deliver the activities associated</t>
  </si>
  <si>
    <t>Does your group work with the City of Edinburgh Council to deliver activities directly related to this booking? Please describe:</t>
  </si>
  <si>
    <t>Annual/Membership Fee</t>
  </si>
  <si>
    <t>Hours</t>
  </si>
  <si>
    <t>Head Teacher</t>
  </si>
  <si>
    <t>Part of 32hr allocation?</t>
  </si>
  <si>
    <t>Pre 6pm authorisation</t>
  </si>
  <si>
    <t>I have read and understood the Terms and Conditions and agree to be bound by them</t>
  </si>
  <si>
    <t xml:space="preserve">I have read and understood the Risk Assessment guidance   </t>
  </si>
  <si>
    <t>Activity*</t>
  </si>
  <si>
    <t xml:space="preserve">*Please enter School Booking, PTA or Parent Council here if your booking is for these organisations. </t>
  </si>
  <si>
    <t>I have read and understood the Emergency guidance</t>
  </si>
  <si>
    <t>and/or protected/vulnerable adults?</t>
  </si>
  <si>
    <t>adults are PVG members.</t>
  </si>
  <si>
    <t xml:space="preserve">All my members who are in a position of responsibility with regards to children and/or vulnerable </t>
  </si>
  <si>
    <t>Do you have a Child Protection Officer in place?</t>
  </si>
  <si>
    <t>Accommodation, Declarations, Equipment and Storage) will be used as follows:</t>
  </si>
  <si>
    <t xml:space="preserve">The City of Edinburgh Council is dedicated to protecting your personal information. Details in this application form (Customer Details, </t>
  </si>
  <si>
    <t>to arrange a Facility Technician and/or cleaning</t>
  </si>
  <si>
    <t>delivery</t>
  </si>
  <si>
    <t xml:space="preserve">The City of Edinburgh Council has limited it's information collection to only that which ensures safe and effective service </t>
  </si>
  <si>
    <t>Personal data will be kept in line with our retention policy which can be found online</t>
  </si>
  <si>
    <t>(listed in section 1 above)</t>
  </si>
  <si>
    <t>to someone designated to act on your behalf, for one or more of the identified purposes identified above</t>
  </si>
  <si>
    <t>I confirm the above to be true and accurate. Name:</t>
  </si>
  <si>
    <t>Name:</t>
  </si>
  <si>
    <t xml:space="preserve">I confirm I am happy for City of Edinburgh Council to use my information as described above. </t>
  </si>
  <si>
    <t>Please list any equipment you require to support your booking request below:</t>
  </si>
  <si>
    <t>Equipment, Storage, Kitchens &amp; Cleaning</t>
  </si>
  <si>
    <t xml:space="preserve">Please detail any cleaning you require as part of your request. </t>
  </si>
  <si>
    <t>Please fill in everything highlighted in orange</t>
  </si>
  <si>
    <t>If you have answered 'Yes' to any of the above, a member of the School Lets Team will be in touch to discuss the appropriate licensing</t>
  </si>
  <si>
    <t>Monday</t>
  </si>
  <si>
    <t>Over 60 &amp; Retired</t>
  </si>
  <si>
    <t>Day</t>
  </si>
  <si>
    <t>If you are registered with the Care Inspectorate please put your registration number here:</t>
  </si>
  <si>
    <t>Named Person</t>
  </si>
  <si>
    <t>Contact phone number</t>
  </si>
  <si>
    <t xml:space="preserve">Please tick to confirm that you agree to this condition </t>
  </si>
  <si>
    <t>Cleaning @ £23.60 p/h</t>
  </si>
  <si>
    <t>**Not in relation to this booking.</t>
  </si>
  <si>
    <t>Building</t>
  </si>
  <si>
    <t>If you are neither of the above, please descibe your group or organisation here e.g. (adults playing badminton or local volunteer led Scout group)</t>
  </si>
  <si>
    <t>Total</t>
  </si>
  <si>
    <t>Notes</t>
  </si>
  <si>
    <t>Totals</t>
  </si>
  <si>
    <t>REF#</t>
  </si>
  <si>
    <t>Enter N/A where not applicable</t>
  </si>
  <si>
    <t>OFFICE USE Fee Charged £ (per hour, per person, in pounds)*:</t>
  </si>
  <si>
    <t>Ver:S001</t>
  </si>
  <si>
    <t>Completed Total</t>
  </si>
  <si>
    <t>Note: the booking request is for the room only, it should not be assumed that any equipment or consumables will automatically included</t>
  </si>
  <si>
    <t>Do you require any storage? (Please note this is unlikely to be granted).</t>
  </si>
  <si>
    <t>Please detail any catering or kitchen access you require - (Include any food/drink as part of the booking e.g. tuck shop etc).</t>
  </si>
  <si>
    <t>List any equipment you require to support your booking request below:</t>
  </si>
  <si>
    <t>Will there be a licenced bar?</t>
  </si>
  <si>
    <t>Will there be recorded music played?</t>
  </si>
  <si>
    <t xml:space="preserve">                         Do you have any insurance arranged for your booking? </t>
  </si>
  <si>
    <t xml:space="preserve">                                     Please detail below and refer to the Terms and Conditions and Handbook for guidance</t>
  </si>
  <si>
    <t>Please refer to the Lets Handbook and Terms and Conditions fo information when completing all of the following.</t>
  </si>
  <si>
    <t>All Lets are responsible for ensuring touch surfaces have been cleaned appropriately at</t>
  </si>
  <si>
    <t xml:space="preserve">Please initial and date to confirm that your Risk Assessments have </t>
  </si>
  <si>
    <t>been updated and shared with the School you are applying for</t>
  </si>
  <si>
    <t xml:space="preserve">Date: </t>
  </si>
  <si>
    <t>You should therefore ensure they are PVG Scheme members</t>
  </si>
  <si>
    <t xml:space="preserve">It is an offence to use someone in a regulated work position if they are barred. </t>
  </si>
  <si>
    <t>Treasurer Details (if different from applicant, if not enter N/A)</t>
  </si>
  <si>
    <t>All Lets must end by 21:30</t>
  </si>
  <si>
    <t xml:space="preserve">Total    </t>
  </si>
  <si>
    <r>
      <rPr>
        <b/>
        <u/>
        <sz val="12"/>
        <color theme="4" tint="-0.249977111117893"/>
        <rFont val="Calibri"/>
        <family val="2"/>
        <scheme val="minor"/>
      </rPr>
      <t>Term Time dates only.</t>
    </r>
    <r>
      <rPr>
        <b/>
        <sz val="12"/>
        <color theme="4" tint="-0.249977111117893"/>
        <rFont val="Calibri"/>
        <family val="2"/>
        <scheme val="minor"/>
      </rPr>
      <t xml:space="preserve"> Please see below for Holiday dates.</t>
    </r>
  </si>
  <si>
    <r>
      <rPr>
        <b/>
        <u/>
        <sz val="12"/>
        <color theme="5" tint="-0.499984740745262"/>
        <rFont val="Calibri"/>
        <family val="2"/>
        <scheme val="minor"/>
      </rPr>
      <t>Holiday dates only</t>
    </r>
    <r>
      <rPr>
        <b/>
        <sz val="12"/>
        <color theme="5" tint="-0.499984740745262"/>
        <rFont val="Calibri"/>
        <family val="2"/>
        <scheme val="minor"/>
      </rPr>
      <t>. PLEASE NOTE NO BANK HOLIDAY DATES CAN BE COVERED Please see above for Term dates.</t>
    </r>
  </si>
  <si>
    <t>Room Req</t>
  </si>
  <si>
    <t>Start</t>
  </si>
  <si>
    <t>End</t>
  </si>
  <si>
    <t>Hrs</t>
  </si>
  <si>
    <t>Start date</t>
  </si>
  <si>
    <t>End date</t>
  </si>
  <si>
    <t>Holiday Time ONLY</t>
  </si>
  <si>
    <t>Term Time ONLY</t>
  </si>
  <si>
    <t>(please ask the school for supplies)</t>
  </si>
  <si>
    <t>No people</t>
  </si>
  <si>
    <t>Charge</t>
  </si>
  <si>
    <t>Balerno CHS</t>
  </si>
  <si>
    <t>Boroughmuir HS</t>
  </si>
  <si>
    <t>Broughton HS</t>
  </si>
  <si>
    <t>Castlebrae CHS</t>
  </si>
  <si>
    <t>Craigmount High School</t>
  </si>
  <si>
    <t>Craigroyston Community High School</t>
  </si>
  <si>
    <t>Currie Community High School</t>
  </si>
  <si>
    <t>Drummond Community High School</t>
  </si>
  <si>
    <t>Firrhill High School</t>
  </si>
  <si>
    <t>Forrester High School</t>
  </si>
  <si>
    <t>Gracemount High School</t>
  </si>
  <si>
    <t>Holy Rood RC High School</t>
  </si>
  <si>
    <t>James Gillespie's High School</t>
  </si>
  <si>
    <t>Leith Academy</t>
  </si>
  <si>
    <t>Liberton High School</t>
  </si>
  <si>
    <t>Portobello High School</t>
  </si>
  <si>
    <t>Queensferry High School</t>
  </si>
  <si>
    <t>Trinity Academy</t>
  </si>
  <si>
    <t>Tynecastle High School</t>
  </si>
  <si>
    <t>Wester Hailes High School</t>
  </si>
  <si>
    <t>Accommodation</t>
  </si>
  <si>
    <t>St.Augustine's RC High School</t>
  </si>
  <si>
    <t>St.Thomas of Aquin's RC High School</t>
  </si>
  <si>
    <t>The.Royal High Secondary School</t>
  </si>
  <si>
    <t>Click - School Session Dates</t>
  </si>
  <si>
    <t xml:space="preserve">the end of each session.  </t>
  </si>
  <si>
    <t>Date</t>
  </si>
  <si>
    <t>Date:</t>
  </si>
  <si>
    <t xml:space="preserve">Signature </t>
  </si>
  <si>
    <t>Name:-(PRINT)</t>
  </si>
  <si>
    <t>Location</t>
  </si>
  <si>
    <t>Fire Safety Compliance:-I confirm that as the person in charge of the Let</t>
  </si>
  <si>
    <t>Number</t>
  </si>
  <si>
    <t>Number of supervising persons/staff.</t>
  </si>
  <si>
    <t>Comprising of (max number of group attendees)</t>
  </si>
  <si>
    <t>Group Name</t>
  </si>
  <si>
    <t>Name of group/ club</t>
  </si>
  <si>
    <t>confirm my staff and I will adhere to all the following requirements outlined below:</t>
  </si>
  <si>
    <t>at</t>
  </si>
  <si>
    <t>Let Name</t>
  </si>
  <si>
    <t>I,</t>
  </si>
  <si>
    <t>(is conditional on the acceptance
of the undernoted by the relevant person in charge of a Let under the current terms and conditions of the Let Permit.)</t>
  </si>
  <si>
    <t>Person(s) In charge of Let in Schools.</t>
  </si>
  <si>
    <t>Community lets Fire Safety Declaration.</t>
  </si>
  <si>
    <t>(This form does not need to be printed, It can be signed digitally)</t>
  </si>
  <si>
    <r>
      <t xml:space="preserve">Please fill all areas with </t>
    </r>
    <r>
      <rPr>
        <b/>
        <u/>
        <sz val="14"/>
        <color theme="5" tint="-0.249977111117893"/>
        <rFont val="Calibri"/>
        <family val="2"/>
        <scheme val="minor"/>
      </rPr>
      <t>orange</t>
    </r>
    <r>
      <rPr>
        <u/>
        <sz val="14"/>
        <color theme="1"/>
        <rFont val="Calibri"/>
        <family val="2"/>
        <scheme val="minor"/>
      </rPr>
      <t xml:space="preserve"> text.</t>
    </r>
  </si>
  <si>
    <t>Form : SL001</t>
  </si>
  <si>
    <t>If relevant, any of my group members who are hearing / visually impaired are aware of the any additional fire safety control measures and fire management procedures that are in place to assist them in their cognisance that a fire alarm activation has occurred.</t>
  </si>
  <si>
    <t>■</t>
  </si>
  <si>
    <t>Are aware of the time and day of the week when the fire alarm system is weekly tested and if this coincides with the time of the goup activity taking place.</t>
  </si>
  <si>
    <t>Any persons within my responsibility that have special needs/mobility issues have a suitable and sufficient Personal Emergency Evacuation Plan (PEEP) in place.</t>
  </si>
  <si>
    <t>In relation to the above bullet point I confirm that sufficient staff resources in my charge will assist with the evacuation of any members of my group who have special needs / mobility issues and that I have the responsibility for persons with special needs in my group.</t>
  </si>
  <si>
    <t>Follow the instructions displayed on the fire action notices installed in the building / areas in which we occupy.</t>
  </si>
  <si>
    <t>Can account for all members of my group in the event of having to evacuate the building for a fire alarm activation at the assembly point.</t>
  </si>
  <si>
    <t>if required, pass on any important information to the senior person in charge of the incident / senior officer in charge of Scottish Fire and Rescue Service (SFRS) including any missing persons who have not reported to the assembly point.</t>
  </si>
  <si>
    <t>Will undertake / participate in any fire evacuation drills/ exercises whilst on site at the time slot of our Let.</t>
  </si>
  <si>
    <t>Comply with the current assembly instructions when outside the building.</t>
  </si>
  <si>
    <t xml:space="preserve">Senior person in charge of:     </t>
  </si>
  <si>
    <t>I confirm that I am responsible for the  members of my group at all times whilst on site at:</t>
  </si>
  <si>
    <t>Provide an update to my group members when it will be permissible to return to the building provided it safe to do so based on the decision from the senior person in charge of the incident. In certain circumstances this could be in conjunction with the instructions of Scottish Fire and Rescue Service (SFRS) Senior Incident Commander.</t>
  </si>
  <si>
    <t xml:space="preserve">Application to have a Let at:           </t>
  </si>
  <si>
    <t>Fee and Charge Rates 2024-25</t>
  </si>
  <si>
    <t>S001 - Rates applicable from August 1st 2024</t>
  </si>
  <si>
    <t>VAT to be added where appropriate</t>
  </si>
  <si>
    <t>Service</t>
  </si>
  <si>
    <t>Area</t>
  </si>
  <si>
    <t>Detail</t>
  </si>
  <si>
    <t>Additional Detail</t>
  </si>
  <si>
    <t>Unit of Charge</t>
  </si>
  <si>
    <t>E&amp;CS</t>
  </si>
  <si>
    <t>Letting Charges</t>
  </si>
  <si>
    <r>
      <t xml:space="preserve">3G Synthetic Pitch - </t>
    </r>
    <r>
      <rPr>
        <sz val="10"/>
        <color theme="1"/>
        <rFont val="Calibri"/>
        <family val="2"/>
        <scheme val="minor"/>
      </rPr>
      <t>Full Pitch</t>
    </r>
  </si>
  <si>
    <t>Standard</t>
  </si>
  <si>
    <t>per hour</t>
  </si>
  <si>
    <t>Concession/Over 60 Retired/Youth Registration</t>
  </si>
  <si>
    <t>Commercial</t>
  </si>
  <si>
    <r>
      <t xml:space="preserve">3G Synthetic Pitch - </t>
    </r>
    <r>
      <rPr>
        <sz val="10"/>
        <color theme="1"/>
        <rFont val="Calibri"/>
        <family val="2"/>
        <scheme val="minor"/>
      </rPr>
      <t>Two Thirds Pitch</t>
    </r>
  </si>
  <si>
    <r>
      <t xml:space="preserve">3G Synthetic Pitch - </t>
    </r>
    <r>
      <rPr>
        <sz val="10"/>
        <color theme="1"/>
        <rFont val="Calibri"/>
        <family val="2"/>
        <scheme val="minor"/>
      </rPr>
      <t>Half Pitch</t>
    </r>
  </si>
  <si>
    <r>
      <t xml:space="preserve">3G Synthetic Pitch - </t>
    </r>
    <r>
      <rPr>
        <sz val="10"/>
        <color theme="1"/>
        <rFont val="Calibri"/>
        <family val="2"/>
        <scheme val="minor"/>
      </rPr>
      <t>Third Pitch</t>
    </r>
  </si>
  <si>
    <r>
      <t xml:space="preserve">3G pitches - </t>
    </r>
    <r>
      <rPr>
        <sz val="10"/>
        <color theme="1"/>
        <rFont val="Calibri"/>
        <family val="2"/>
        <scheme val="minor"/>
      </rPr>
      <t>7 aside full pitch</t>
    </r>
  </si>
  <si>
    <t xml:space="preserve">Concession </t>
  </si>
  <si>
    <r>
      <t xml:space="preserve">2G Synthetic Pitch - </t>
    </r>
    <r>
      <rPr>
        <sz val="10"/>
        <color theme="1"/>
        <rFont val="Calibri"/>
        <family val="2"/>
        <scheme val="minor"/>
      </rPr>
      <t>Full Pitch</t>
    </r>
  </si>
  <si>
    <r>
      <t xml:space="preserve">2G Synthetic Pitch - </t>
    </r>
    <r>
      <rPr>
        <sz val="10"/>
        <color theme="1"/>
        <rFont val="Calibri"/>
        <family val="2"/>
        <scheme val="minor"/>
      </rPr>
      <t>Half Pitch</t>
    </r>
  </si>
  <si>
    <r>
      <t xml:space="preserve">2G Synthetic Pitch - </t>
    </r>
    <r>
      <rPr>
        <sz val="10"/>
        <color theme="1"/>
        <rFont val="Calibri"/>
        <family val="2"/>
        <scheme val="minor"/>
      </rPr>
      <t>Third Pitch</t>
    </r>
  </si>
  <si>
    <t>Large Gym /  Badminton Court</t>
  </si>
  <si>
    <r>
      <t>Small room / Classroom -</t>
    </r>
    <r>
      <rPr>
        <sz val="10"/>
        <color theme="1"/>
        <rFont val="Calibri"/>
        <family val="2"/>
        <scheme val="minor"/>
      </rPr>
      <t xml:space="preserve"> up to 100m2</t>
    </r>
  </si>
  <si>
    <r>
      <t>Medium room -</t>
    </r>
    <r>
      <rPr>
        <sz val="10"/>
        <color theme="1"/>
        <rFont val="Calibri"/>
        <family val="2"/>
        <scheme val="minor"/>
      </rPr>
      <t xml:space="preserve"> up to 200m2</t>
    </r>
  </si>
  <si>
    <t>up to two hours</t>
  </si>
  <si>
    <t>up to three hours</t>
  </si>
  <si>
    <r>
      <rPr>
        <b/>
        <sz val="12"/>
        <color theme="1"/>
        <rFont val="Calibri"/>
        <family val="2"/>
        <scheme val="minor"/>
      </rPr>
      <t>Match Fees</t>
    </r>
    <r>
      <rPr>
        <sz val="12"/>
        <color theme="1"/>
        <rFont val="Calibri"/>
        <family val="2"/>
        <scheme val="minor"/>
      </rPr>
      <t xml:space="preserve"> 3G Synthetic Pitch - </t>
    </r>
    <r>
      <rPr>
        <sz val="10"/>
        <color theme="1"/>
        <rFont val="Calibri"/>
        <family val="2"/>
        <scheme val="minor"/>
      </rPr>
      <t>Full Pitch</t>
    </r>
  </si>
  <si>
    <t>Club League/Cup Fixtures/Standard</t>
  </si>
  <si>
    <t>per match</t>
  </si>
  <si>
    <t>Commercial/Others</t>
  </si>
  <si>
    <r>
      <t>Grass Pitch -</t>
    </r>
    <r>
      <rPr>
        <sz val="10"/>
        <color theme="1"/>
        <rFont val="Calibri"/>
        <family val="2"/>
        <scheme val="minor"/>
      </rPr>
      <t xml:space="preserve"> per Game </t>
    </r>
  </si>
  <si>
    <t>two hours</t>
  </si>
  <si>
    <r>
      <t xml:space="preserve">Pool Hire - </t>
    </r>
    <r>
      <rPr>
        <sz val="10"/>
        <color theme="1"/>
        <rFont val="Calibri"/>
        <family val="2"/>
        <scheme val="minor"/>
      </rPr>
      <t>12m x 4 lanes</t>
    </r>
  </si>
  <si>
    <t xml:space="preserve">Community Access to  Schools </t>
  </si>
  <si>
    <r>
      <t>Pool Hire -</t>
    </r>
    <r>
      <rPr>
        <sz val="10"/>
        <rFont val="Calibri"/>
        <family val="2"/>
        <scheme val="minor"/>
      </rPr>
      <t xml:space="preserve"> 15m x 4 lanes</t>
    </r>
  </si>
  <si>
    <r>
      <t xml:space="preserve">Pool Hire - </t>
    </r>
    <r>
      <rPr>
        <sz val="10"/>
        <rFont val="Calibri"/>
        <family val="2"/>
        <scheme val="minor"/>
      </rPr>
      <t>17m x 4 lanes</t>
    </r>
  </si>
  <si>
    <r>
      <t xml:space="preserve">Pool Hire - </t>
    </r>
    <r>
      <rPr>
        <sz val="10"/>
        <rFont val="Calibri"/>
        <family val="2"/>
        <scheme val="minor"/>
      </rPr>
      <t>25m x 4 lanes</t>
    </r>
  </si>
  <si>
    <r>
      <t xml:space="preserve">Pool Hire - </t>
    </r>
    <r>
      <rPr>
        <sz val="10"/>
        <rFont val="Calibri"/>
        <family val="2"/>
        <scheme val="minor"/>
      </rPr>
      <t>25m x 6 lanes</t>
    </r>
  </si>
  <si>
    <r>
      <t>Pool Hire -</t>
    </r>
    <r>
      <rPr>
        <sz val="10"/>
        <rFont val="Calibri"/>
        <family val="2"/>
        <scheme val="minor"/>
      </rPr>
      <t xml:space="preserve"> 25m x 1 lane</t>
    </r>
  </si>
  <si>
    <t>per hour per lane</t>
  </si>
  <si>
    <t xml:space="preserve">FAQ </t>
  </si>
  <si>
    <r>
      <t>1.</t>
    </r>
    <r>
      <rPr>
        <b/>
        <sz val="7"/>
        <color rgb="FF333333"/>
        <rFont val="Times New Roman"/>
        <family val="1"/>
      </rPr>
      <t xml:space="preserve">      </t>
    </r>
    <r>
      <rPr>
        <b/>
        <sz val="11"/>
        <color rgb="FF333333"/>
        <rFont val="Calibri"/>
        <family val="2"/>
        <scheme val="minor"/>
      </rPr>
      <t>Who pays the Commercial rate?</t>
    </r>
  </si>
  <si>
    <t>You pay the commercial rate if you</t>
  </si>
  <si>
    <r>
      <t>·</t>
    </r>
    <r>
      <rPr>
        <sz val="7"/>
        <color rgb="FF333333"/>
        <rFont val="Times New Roman"/>
        <family val="1"/>
      </rPr>
      <t xml:space="preserve">        </t>
    </r>
    <r>
      <rPr>
        <sz val="11"/>
        <color rgb="FF333333"/>
        <rFont val="Calibri"/>
        <family val="2"/>
        <scheme val="minor"/>
      </rPr>
      <t>operate as a business</t>
    </r>
  </si>
  <si>
    <r>
      <t>·</t>
    </r>
    <r>
      <rPr>
        <sz val="7"/>
        <color rgb="FF333333"/>
        <rFont val="Times New Roman"/>
        <family val="1"/>
      </rPr>
      <t xml:space="preserve">        </t>
    </r>
    <r>
      <rPr>
        <sz val="11"/>
        <color rgb="FF333333"/>
        <rFont val="Calibri"/>
        <family val="2"/>
        <scheme val="minor"/>
      </rPr>
      <t>generate income to pay staff salaries</t>
    </r>
  </si>
  <si>
    <r>
      <t>·</t>
    </r>
    <r>
      <rPr>
        <sz val="7"/>
        <color rgb="FF333333"/>
        <rFont val="Times New Roman"/>
        <family val="1"/>
      </rPr>
      <t xml:space="preserve">        </t>
    </r>
    <r>
      <rPr>
        <sz val="11"/>
        <color rgb="FF333333"/>
        <rFont val="Calibri"/>
        <family val="2"/>
        <scheme val="minor"/>
      </rPr>
      <t>must be licensed to deliver your activity</t>
    </r>
  </si>
  <si>
    <r>
      <t>·</t>
    </r>
    <r>
      <rPr>
        <sz val="7"/>
        <color rgb="FF333333"/>
        <rFont val="Times New Roman"/>
        <family val="1"/>
      </rPr>
      <t xml:space="preserve">        </t>
    </r>
    <r>
      <rPr>
        <sz val="11"/>
        <color rgb="FF333333"/>
        <rFont val="Calibri"/>
        <family val="2"/>
        <scheme val="minor"/>
      </rPr>
      <t>operate under a company name across a wide geographical area, such as city or region</t>
    </r>
  </si>
  <si>
    <r>
      <t>·</t>
    </r>
    <r>
      <rPr>
        <sz val="7"/>
        <color rgb="FF333333"/>
        <rFont val="Times New Roman"/>
        <family val="1"/>
      </rPr>
      <t xml:space="preserve">        </t>
    </r>
    <r>
      <rPr>
        <sz val="11"/>
        <color rgb="FF333333"/>
        <rFont val="Calibri"/>
        <family val="2"/>
        <scheme val="minor"/>
      </rPr>
      <t>are from out-with the City of Edinburgh Council area.</t>
    </r>
  </si>
  <si>
    <r>
      <t>2.</t>
    </r>
    <r>
      <rPr>
        <b/>
        <sz val="7"/>
        <color rgb="FF333333"/>
        <rFont val="Times New Roman"/>
        <family val="1"/>
      </rPr>
      <t xml:space="preserve">      </t>
    </r>
    <r>
      <rPr>
        <b/>
        <sz val="11"/>
        <color rgb="FF333333"/>
        <rFont val="Calibri"/>
        <family val="2"/>
        <scheme val="minor"/>
      </rPr>
      <t>Who pays the Concessionary rate?</t>
    </r>
  </si>
  <si>
    <t>You pay the concessionary rate if you are not a commercial organisation and 80% or more of your users/group attending are:</t>
  </si>
  <si>
    <r>
      <t>·</t>
    </r>
    <r>
      <rPr>
        <sz val="7"/>
        <color rgb="FF333333"/>
        <rFont val="Times New Roman"/>
        <family val="1"/>
      </rPr>
      <t xml:space="preserve">        </t>
    </r>
    <r>
      <rPr>
        <sz val="11"/>
        <color rgb="FF333333"/>
        <rFont val="Calibri"/>
        <family val="2"/>
        <scheme val="minor"/>
      </rPr>
      <t>under 18</t>
    </r>
  </si>
  <si>
    <r>
      <t>·</t>
    </r>
    <r>
      <rPr>
        <sz val="7"/>
        <color rgb="FF333333"/>
        <rFont val="Times New Roman"/>
        <family val="1"/>
      </rPr>
      <t xml:space="preserve">        </t>
    </r>
    <r>
      <rPr>
        <sz val="11"/>
        <color rgb="FF333333"/>
        <rFont val="Calibri"/>
        <family val="2"/>
        <scheme val="minor"/>
      </rPr>
      <t>over 60 and not in full-time employment</t>
    </r>
  </si>
  <si>
    <r>
      <t>·</t>
    </r>
    <r>
      <rPr>
        <sz val="7"/>
        <color rgb="FF333333"/>
        <rFont val="Times New Roman"/>
        <family val="1"/>
      </rPr>
      <t xml:space="preserve">        </t>
    </r>
    <r>
      <rPr>
        <sz val="11"/>
        <color rgb="FF333333"/>
        <rFont val="Calibri"/>
        <family val="2"/>
        <scheme val="minor"/>
      </rPr>
      <t>full-time students</t>
    </r>
  </si>
  <si>
    <t>or are in receipt of benefits, such as</t>
  </si>
  <si>
    <r>
      <t>·</t>
    </r>
    <r>
      <rPr>
        <sz val="7"/>
        <color rgb="FF333333"/>
        <rFont val="Times New Roman"/>
        <family val="1"/>
      </rPr>
      <t xml:space="preserve">        </t>
    </r>
    <r>
      <rPr>
        <sz val="11"/>
        <color rgb="FF333333"/>
        <rFont val="Calibri"/>
        <family val="2"/>
        <scheme val="minor"/>
      </rPr>
      <t>Council tax reduction Scheme (not single persons discount)</t>
    </r>
  </si>
  <si>
    <r>
      <t>·</t>
    </r>
    <r>
      <rPr>
        <sz val="7"/>
        <color rgb="FF333333"/>
        <rFont val="Times New Roman"/>
        <family val="1"/>
      </rPr>
      <t xml:space="preserve">        </t>
    </r>
    <r>
      <rPr>
        <sz val="11"/>
        <color rgb="FF333333"/>
        <rFont val="Calibri"/>
        <family val="2"/>
        <scheme val="minor"/>
      </rPr>
      <t>Employment Support Allowance</t>
    </r>
  </si>
  <si>
    <r>
      <t>·</t>
    </r>
    <r>
      <rPr>
        <sz val="7"/>
        <color rgb="FF333333"/>
        <rFont val="Times New Roman"/>
        <family val="1"/>
      </rPr>
      <t xml:space="preserve">        </t>
    </r>
    <r>
      <rPr>
        <sz val="11"/>
        <color rgb="FF333333"/>
        <rFont val="Calibri"/>
        <family val="2"/>
        <scheme val="minor"/>
      </rPr>
      <t>Housing Benefit</t>
    </r>
  </si>
  <si>
    <r>
      <t>·</t>
    </r>
    <r>
      <rPr>
        <sz val="7"/>
        <color rgb="FF333333"/>
        <rFont val="Times New Roman"/>
        <family val="1"/>
      </rPr>
      <t xml:space="preserve">        </t>
    </r>
    <r>
      <rPr>
        <sz val="11"/>
        <color rgb="FF333333"/>
        <rFont val="Calibri"/>
        <family val="2"/>
        <scheme val="minor"/>
      </rPr>
      <t>Incapacity Benefit</t>
    </r>
  </si>
  <si>
    <r>
      <t>·</t>
    </r>
    <r>
      <rPr>
        <sz val="7"/>
        <color rgb="FF333333"/>
        <rFont val="Times New Roman"/>
        <family val="1"/>
      </rPr>
      <t xml:space="preserve">        </t>
    </r>
    <r>
      <rPr>
        <sz val="11"/>
        <color rgb="FF333333"/>
        <rFont val="Calibri"/>
        <family val="2"/>
        <scheme val="minor"/>
      </rPr>
      <t>income-based Jobseekers Allowance</t>
    </r>
  </si>
  <si>
    <r>
      <t>·</t>
    </r>
    <r>
      <rPr>
        <sz val="7"/>
        <color rgb="FF333333"/>
        <rFont val="Times New Roman"/>
        <family val="1"/>
      </rPr>
      <t xml:space="preserve">        </t>
    </r>
    <r>
      <rPr>
        <sz val="11"/>
        <color rgb="FF333333"/>
        <rFont val="Calibri"/>
        <family val="2"/>
        <scheme val="minor"/>
      </rPr>
      <t>Income Support</t>
    </r>
  </si>
  <si>
    <r>
      <t>·</t>
    </r>
    <r>
      <rPr>
        <sz val="7"/>
        <color rgb="FF333333"/>
        <rFont val="Times New Roman"/>
        <family val="1"/>
      </rPr>
      <t xml:space="preserve">        </t>
    </r>
    <r>
      <rPr>
        <sz val="11"/>
        <color rgb="FF333333"/>
        <rFont val="Calibri"/>
        <family val="2"/>
        <scheme val="minor"/>
      </rPr>
      <t>NASS (National Asylum Support Service) Support</t>
    </r>
  </si>
  <si>
    <r>
      <t>·</t>
    </r>
    <r>
      <rPr>
        <sz val="7"/>
        <color rgb="FF333333"/>
        <rFont val="Times New Roman"/>
        <family val="1"/>
      </rPr>
      <t xml:space="preserve">        </t>
    </r>
    <r>
      <rPr>
        <sz val="11"/>
        <color rgb="FF333333"/>
        <rFont val="Calibri"/>
        <family val="2"/>
        <scheme val="minor"/>
      </rPr>
      <t>Pension Credit</t>
    </r>
  </si>
  <si>
    <r>
      <t>·</t>
    </r>
    <r>
      <rPr>
        <sz val="7"/>
        <color rgb="FF333333"/>
        <rFont val="Times New Roman"/>
        <family val="1"/>
      </rPr>
      <t xml:space="preserve">        </t>
    </r>
    <r>
      <rPr>
        <sz val="11"/>
        <color rgb="FF333333"/>
        <rFont val="Calibri"/>
        <family val="2"/>
        <scheme val="minor"/>
      </rPr>
      <t>Universal Credit</t>
    </r>
  </si>
  <si>
    <r>
      <t>·</t>
    </r>
    <r>
      <rPr>
        <sz val="7"/>
        <color rgb="FF333333"/>
        <rFont val="Times New Roman"/>
        <family val="1"/>
      </rPr>
      <t xml:space="preserve">        </t>
    </r>
    <r>
      <rPr>
        <sz val="11"/>
        <color rgb="FF333333"/>
        <rFont val="Calibri"/>
        <family val="2"/>
        <scheme val="minor"/>
      </rPr>
      <t>Working Tax Credit</t>
    </r>
  </si>
  <si>
    <t>You are also entitled to concessionary rates if you are a </t>
  </si>
  <si>
    <r>
      <t>·</t>
    </r>
    <r>
      <rPr>
        <sz val="7"/>
        <color rgb="FF333333"/>
        <rFont val="Times New Roman"/>
        <family val="1"/>
      </rPr>
      <t xml:space="preserve">        </t>
    </r>
    <r>
      <rPr>
        <sz val="11"/>
        <color rgb="FF333333"/>
        <rFont val="Calibri"/>
        <family val="2"/>
        <scheme val="minor"/>
      </rPr>
      <t>non-profit making community group, such as a tenants’ or residents’ group, local heritage society or community trust</t>
    </r>
  </si>
  <si>
    <r>
      <t>·</t>
    </r>
    <r>
      <rPr>
        <sz val="7"/>
        <color rgb="FF333333"/>
        <rFont val="Times New Roman"/>
        <family val="1"/>
      </rPr>
      <t xml:space="preserve">        </t>
    </r>
    <r>
      <rPr>
        <sz val="11"/>
        <color rgb="FF333333"/>
        <rFont val="Calibri"/>
        <family val="2"/>
        <scheme val="minor"/>
      </rPr>
      <t>non-profit making cultural group</t>
    </r>
  </si>
  <si>
    <r>
      <t>·</t>
    </r>
    <r>
      <rPr>
        <sz val="7"/>
        <color rgb="FF333333"/>
        <rFont val="Times New Roman"/>
        <family val="1"/>
      </rPr>
      <t xml:space="preserve">        </t>
    </r>
    <r>
      <rPr>
        <sz val="11"/>
        <color rgb="FF333333"/>
        <rFont val="Calibri"/>
        <family val="2"/>
        <scheme val="minor"/>
      </rPr>
      <t>community group or organisation that works with the Council to deliver council or national priorities.</t>
    </r>
  </si>
  <si>
    <r>
      <t>3.</t>
    </r>
    <r>
      <rPr>
        <b/>
        <sz val="7"/>
        <color rgb="FF333333"/>
        <rFont val="Times New Roman"/>
        <family val="1"/>
      </rPr>
      <t xml:space="preserve">      </t>
    </r>
    <r>
      <rPr>
        <b/>
        <sz val="11"/>
        <color rgb="FF333333"/>
        <rFont val="Calibri"/>
        <family val="2"/>
        <scheme val="minor"/>
      </rPr>
      <t>Who pays the Standard rate?</t>
    </r>
  </si>
  <si>
    <t>You pay the standard rate if you do not fall into the Commercial or Concession category.</t>
  </si>
  <si>
    <r>
      <t>4.</t>
    </r>
    <r>
      <rPr>
        <b/>
        <sz val="7"/>
        <color rgb="FF333333"/>
        <rFont val="Times New Roman"/>
        <family val="1"/>
      </rPr>
      <t xml:space="preserve">      </t>
    </r>
    <r>
      <rPr>
        <b/>
        <sz val="11"/>
        <color rgb="FF333333"/>
        <rFont val="Calibri"/>
        <family val="2"/>
        <scheme val="minor"/>
      </rPr>
      <t>How is the category decided?</t>
    </r>
  </si>
  <si>
    <t>By filling in the application form thoroughly, the School Lets Team can place you into the correct category. The category will be confirmed in your permit, which confirms your booking.</t>
  </si>
  <si>
    <t>School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</si>
</sst>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53" x14ac:knownFonts="1">
    <font>
      <sz val="11"/>
      <color theme="1"/>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
      <sz val="8"/>
      <color theme="1"/>
      <name val="Calibri"/>
      <family val="2"/>
      <scheme val="minor"/>
    </font>
    <font>
      <b/>
      <sz val="16"/>
      <color rgb="FFFF0000"/>
      <name val="Calibri"/>
      <family val="2"/>
      <scheme val="minor"/>
    </font>
    <font>
      <sz val="10"/>
      <color theme="1"/>
      <name val="Calibri"/>
      <family val="2"/>
      <scheme val="minor"/>
    </font>
    <font>
      <b/>
      <sz val="14"/>
      <color theme="1"/>
      <name val="Calibri"/>
      <family val="2"/>
      <scheme val="minor"/>
    </font>
    <font>
      <b/>
      <sz val="12"/>
      <color rgb="FFFF0000"/>
      <name val="Calibri"/>
      <family val="2"/>
      <scheme val="minor"/>
    </font>
    <font>
      <sz val="11"/>
      <color theme="0"/>
      <name val="Calibri"/>
      <family val="2"/>
      <scheme val="minor"/>
    </font>
    <font>
      <b/>
      <sz val="12"/>
      <name val="Calibri"/>
      <family val="2"/>
      <scheme val="minor"/>
    </font>
    <font>
      <i/>
      <sz val="11"/>
      <color theme="1"/>
      <name val="Calibri"/>
      <family val="2"/>
      <scheme val="minor"/>
    </font>
    <font>
      <i/>
      <sz val="8"/>
      <color theme="1"/>
      <name val="Calibri"/>
      <family val="2"/>
      <scheme val="minor"/>
    </font>
    <font>
      <b/>
      <i/>
      <sz val="11"/>
      <color theme="1"/>
      <name val="Calibri"/>
      <family val="2"/>
      <scheme val="minor"/>
    </font>
    <font>
      <b/>
      <sz val="12"/>
      <color theme="1"/>
      <name val="Calibri"/>
      <family val="2"/>
      <scheme val="minor"/>
    </font>
    <font>
      <sz val="8"/>
      <color rgb="FF000000"/>
      <name val="Segoe UI"/>
      <family val="2"/>
    </font>
    <font>
      <sz val="14"/>
      <color theme="1"/>
      <name val="Calibri"/>
      <family val="2"/>
      <scheme val="minor"/>
    </font>
    <font>
      <b/>
      <sz val="14"/>
      <color rgb="FFFF0000"/>
      <name val="Calibri"/>
      <family val="2"/>
      <scheme val="minor"/>
    </font>
    <font>
      <b/>
      <sz val="12"/>
      <color theme="4" tint="-0.249977111117893"/>
      <name val="Calibri"/>
      <family val="2"/>
      <scheme val="minor"/>
    </font>
    <font>
      <b/>
      <u/>
      <sz val="12"/>
      <color theme="4" tint="-0.249977111117893"/>
      <name val="Calibri"/>
      <family val="2"/>
      <scheme val="minor"/>
    </font>
    <font>
      <b/>
      <sz val="12"/>
      <color theme="5" tint="-0.499984740745262"/>
      <name val="Calibri"/>
      <family val="2"/>
      <scheme val="minor"/>
    </font>
    <font>
      <b/>
      <u/>
      <sz val="12"/>
      <color theme="5" tint="-0.499984740745262"/>
      <name val="Calibri"/>
      <family val="2"/>
      <scheme val="minor"/>
    </font>
    <font>
      <u/>
      <sz val="11"/>
      <color theme="10"/>
      <name val="Calibri"/>
      <family val="2"/>
      <scheme val="minor"/>
    </font>
    <font>
      <sz val="11"/>
      <color theme="1"/>
      <name val="Calibri"/>
      <family val="2"/>
      <scheme val="minor"/>
    </font>
    <font>
      <sz val="11"/>
      <color theme="4" tint="0.39997558519241921"/>
      <name val="Calibri"/>
      <family val="2"/>
      <scheme val="minor"/>
    </font>
    <font>
      <b/>
      <u/>
      <sz val="14"/>
      <color theme="10"/>
      <name val="Calibri"/>
      <family val="2"/>
      <scheme val="minor"/>
    </font>
    <font>
      <sz val="11"/>
      <color theme="0" tint="-0.249977111117893"/>
      <name val="Calibri"/>
      <family val="2"/>
      <scheme val="minor"/>
    </font>
    <font>
      <sz val="10"/>
      <color theme="0" tint="-0.249977111117893"/>
      <name val="Calibri"/>
      <family val="2"/>
      <scheme val="minor"/>
    </font>
    <font>
      <sz val="11"/>
      <color theme="0" tint="-0.34998626667073579"/>
      <name val="Calibri"/>
      <family val="2"/>
      <scheme val="minor"/>
    </font>
    <font>
      <sz val="10"/>
      <color theme="0" tint="-0.34998626667073579"/>
      <name val="Calibri"/>
      <family val="2"/>
      <scheme val="minor"/>
    </font>
    <font>
      <sz val="9"/>
      <color theme="1"/>
      <name val="Calibri"/>
      <family val="2"/>
      <scheme val="minor"/>
    </font>
    <font>
      <b/>
      <sz val="18"/>
      <color theme="1"/>
      <name val="Calibri"/>
      <family val="2"/>
      <scheme val="minor"/>
    </font>
    <font>
      <b/>
      <sz val="20"/>
      <color theme="1"/>
      <name val="Calibri"/>
      <family val="2"/>
      <scheme val="minor"/>
    </font>
    <font>
      <u/>
      <sz val="14"/>
      <color theme="1"/>
      <name val="Calibri"/>
      <family val="2"/>
      <scheme val="minor"/>
    </font>
    <font>
      <b/>
      <u/>
      <sz val="14"/>
      <color theme="5" tint="-0.249977111117893"/>
      <name val="Calibri"/>
      <family val="2"/>
      <scheme val="minor"/>
    </font>
    <font>
      <sz val="11"/>
      <color theme="1"/>
      <name val="Arial"/>
      <family val="2"/>
    </font>
    <font>
      <b/>
      <sz val="14"/>
      <color theme="5" tint="-0.249977111117893"/>
      <name val="Calibri"/>
      <family val="2"/>
      <scheme val="minor"/>
    </font>
    <font>
      <b/>
      <sz val="9"/>
      <color theme="1"/>
      <name val="Calibri"/>
      <family val="2"/>
      <scheme val="minor"/>
    </font>
    <font>
      <b/>
      <sz val="20"/>
      <color theme="0"/>
      <name val="Calibri"/>
      <family val="2"/>
      <scheme val="minor"/>
    </font>
    <font>
      <sz val="20"/>
      <color theme="0"/>
      <name val="Calibri"/>
      <family val="2"/>
      <scheme val="minor"/>
    </font>
    <font>
      <b/>
      <i/>
      <sz val="10"/>
      <color theme="0"/>
      <name val="Calibri"/>
      <family val="2"/>
      <scheme val="minor"/>
    </font>
    <font>
      <i/>
      <sz val="11"/>
      <color theme="0"/>
      <name val="Calibri"/>
      <family val="2"/>
      <scheme val="minor"/>
    </font>
    <font>
      <b/>
      <sz val="10"/>
      <color theme="2"/>
      <name val="Calibri"/>
      <family val="2"/>
      <scheme val="minor"/>
    </font>
    <font>
      <sz val="12"/>
      <name val="Calibri"/>
      <family val="2"/>
      <scheme val="minor"/>
    </font>
    <font>
      <sz val="12"/>
      <color theme="1"/>
      <name val="Calibri"/>
      <family val="2"/>
      <scheme val="minor"/>
    </font>
    <font>
      <sz val="10"/>
      <name val="Arial"/>
      <family val="2"/>
    </font>
    <font>
      <sz val="10"/>
      <name val="Calibri"/>
      <family val="2"/>
      <scheme val="minor"/>
    </font>
    <font>
      <b/>
      <sz val="10"/>
      <name val="Calibri"/>
      <family val="2"/>
      <scheme val="minor"/>
    </font>
    <font>
      <b/>
      <sz val="11"/>
      <color rgb="FF333333"/>
      <name val="Calibri"/>
      <family val="2"/>
      <scheme val="minor"/>
    </font>
    <font>
      <sz val="11"/>
      <color rgb="FF333333"/>
      <name val="Calibri"/>
      <family val="2"/>
      <scheme val="minor"/>
    </font>
    <font>
      <b/>
      <sz val="7"/>
      <color rgb="FF333333"/>
      <name val="Times New Roman"/>
      <family val="1"/>
    </font>
    <font>
      <sz val="10"/>
      <color rgb="FF333333"/>
      <name val="Symbol"/>
      <family val="1"/>
      <charset val="2"/>
    </font>
    <font>
      <sz val="7"/>
      <color rgb="FF333333"/>
      <name val="Times New Roman"/>
      <family val="1"/>
    </font>
  </fonts>
  <fills count="20">
    <fill>
      <patternFill patternType="none"/>
    </fill>
    <fill>
      <patternFill patternType="gray125"/>
    </fill>
    <fill>
      <patternFill patternType="solid">
        <fgColor theme="8" tint="0.59999389629810485"/>
        <bgColor indexed="64"/>
      </patternFill>
    </fill>
    <fill>
      <patternFill patternType="solid">
        <fgColor theme="2"/>
        <bgColor indexed="64"/>
      </patternFill>
    </fill>
    <fill>
      <patternFill patternType="solid">
        <fgColor rgb="FFFFC00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0"/>
        <bgColor indexed="64"/>
      </patternFill>
    </fill>
    <fill>
      <patternFill patternType="solid">
        <fgColor rgb="FFFF0000"/>
        <bgColor indexed="64"/>
      </patternFill>
    </fill>
    <fill>
      <patternFill patternType="solid">
        <fgColor theme="4" tint="0.39997558519241921"/>
        <bgColor indexed="64"/>
      </patternFill>
    </fill>
    <fill>
      <patternFill patternType="solid">
        <fgColor theme="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1" tint="4.9989318521683403E-2"/>
        <bgColor indexed="64"/>
      </patternFill>
    </fill>
    <fill>
      <patternFill patternType="solid">
        <fgColor theme="1" tint="0.34998626667073579"/>
        <bgColor indexed="64"/>
      </patternFill>
    </fill>
    <fill>
      <patternFill patternType="solid">
        <fgColor theme="3" tint="0.79998168889431442"/>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hair">
        <color indexed="64"/>
      </left>
      <right style="hair">
        <color indexed="64"/>
      </right>
      <top style="dotted">
        <color indexed="64"/>
      </top>
      <bottom style="dotted">
        <color indexed="64"/>
      </bottom>
      <diagonal/>
    </border>
    <border>
      <left style="medium">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hair">
        <color indexed="64"/>
      </right>
      <top/>
      <bottom style="dotted">
        <color indexed="64"/>
      </bottom>
      <diagonal/>
    </border>
    <border>
      <left/>
      <right style="hair">
        <color indexed="64"/>
      </right>
      <top/>
      <bottom style="dotted">
        <color indexed="64"/>
      </bottom>
      <diagonal/>
    </border>
    <border>
      <left style="hair">
        <color indexed="64"/>
      </left>
      <right style="hair">
        <color indexed="64"/>
      </right>
      <top/>
      <bottom style="dotted">
        <color indexed="64"/>
      </bottom>
      <diagonal/>
    </border>
    <border>
      <left style="medium">
        <color indexed="64"/>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top style="dotted">
        <color indexed="64"/>
      </top>
      <bottom style="dotted">
        <color indexed="64"/>
      </bottom>
      <diagonal/>
    </border>
    <border>
      <left style="medium">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indexed="64"/>
      </left>
      <right/>
      <top style="thin">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medium">
        <color indexed="64"/>
      </right>
      <top style="dashed">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dashed">
        <color indexed="64"/>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style="thin">
        <color indexed="64"/>
      </top>
      <bottom style="thin">
        <color indexed="64"/>
      </bottom>
      <diagonal/>
    </border>
    <border>
      <left/>
      <right style="medium">
        <color indexed="64"/>
      </right>
      <top/>
      <bottom style="thin">
        <color indexed="64"/>
      </bottom>
      <diagonal/>
    </border>
  </borders>
  <cellStyleXfs count="5">
    <xf numFmtId="0" fontId="0" fillId="0" borderId="0"/>
    <xf numFmtId="0" fontId="22" fillId="0" borderId="0" applyNumberFormat="0" applyFill="0" applyBorder="0" applyAlignment="0" applyProtection="0"/>
    <xf numFmtId="44" fontId="23" fillId="0" borderId="0" applyFont="0" applyFill="0" applyBorder="0" applyAlignment="0" applyProtection="0"/>
    <xf numFmtId="0" fontId="45" fillId="0" borderId="0"/>
    <xf numFmtId="0" fontId="23" fillId="0" borderId="0"/>
  </cellStyleXfs>
  <cellXfs count="350">
    <xf numFmtId="0" fontId="0" fillId="0" borderId="0" xfId="0"/>
    <xf numFmtId="0" fontId="0" fillId="0" borderId="0" xfId="0" applyAlignment="1">
      <alignment horizontal="center"/>
    </xf>
    <xf numFmtId="0" fontId="2" fillId="0" borderId="0" xfId="0" applyFont="1"/>
    <xf numFmtId="0" fontId="0" fillId="0" borderId="0" xfId="0" applyAlignment="1">
      <alignment wrapText="1"/>
    </xf>
    <xf numFmtId="0" fontId="0" fillId="0" borderId="22" xfId="0" applyBorder="1"/>
    <xf numFmtId="0" fontId="0" fillId="0" borderId="21" xfId="0" applyBorder="1"/>
    <xf numFmtId="0" fontId="0" fillId="0" borderId="24" xfId="0" applyBorder="1"/>
    <xf numFmtId="0" fontId="0" fillId="0" borderId="25" xfId="0" applyBorder="1"/>
    <xf numFmtId="0" fontId="0" fillId="0" borderId="8" xfId="0" applyBorder="1"/>
    <xf numFmtId="0" fontId="2" fillId="0" borderId="7" xfId="0" applyFont="1" applyBorder="1"/>
    <xf numFmtId="0" fontId="0" fillId="0" borderId="7" xfId="0" applyBorder="1"/>
    <xf numFmtId="0" fontId="3" fillId="0" borderId="7" xfId="0" applyFont="1" applyBorder="1"/>
    <xf numFmtId="0" fontId="0" fillId="0" borderId="26" xfId="0" applyBorder="1"/>
    <xf numFmtId="0" fontId="4" fillId="0" borderId="7" xfId="0" applyFont="1" applyBorder="1" applyAlignment="1">
      <alignment vertical="center"/>
    </xf>
    <xf numFmtId="0" fontId="0" fillId="0" borderId="7" xfId="0" applyBorder="1" applyAlignment="1">
      <alignment vertical="center"/>
    </xf>
    <xf numFmtId="0" fontId="0" fillId="0" borderId="7" xfId="0" applyBorder="1" applyAlignment="1">
      <alignment horizontal="left"/>
    </xf>
    <xf numFmtId="0" fontId="0" fillId="8" borderId="22" xfId="0" applyFill="1" applyBorder="1"/>
    <xf numFmtId="0" fontId="0" fillId="0" borderId="40" xfId="0" applyBorder="1"/>
    <xf numFmtId="0" fontId="0" fillId="0" borderId="41" xfId="0" applyBorder="1" applyAlignment="1">
      <alignment horizontal="center" wrapText="1"/>
    </xf>
    <xf numFmtId="0" fontId="0" fillId="6" borderId="41" xfId="0" applyFill="1" applyBorder="1" applyAlignment="1">
      <alignment horizontal="center" wrapText="1"/>
    </xf>
    <xf numFmtId="0" fontId="0" fillId="0" borderId="41" xfId="0" applyBorder="1"/>
    <xf numFmtId="0" fontId="7" fillId="8" borderId="21" xfId="0" applyFont="1" applyFill="1" applyBorder="1" applyAlignment="1">
      <alignment vertical="center"/>
    </xf>
    <xf numFmtId="0" fontId="3" fillId="8" borderId="22" xfId="0" applyFont="1" applyFill="1" applyBorder="1"/>
    <xf numFmtId="0" fontId="5" fillId="8" borderId="22" xfId="0" applyFont="1" applyFill="1" applyBorder="1"/>
    <xf numFmtId="0" fontId="0" fillId="9" borderId="19" xfId="0" applyFill="1" applyBorder="1"/>
    <xf numFmtId="0" fontId="0" fillId="9" borderId="13" xfId="0" applyFill="1" applyBorder="1"/>
    <xf numFmtId="0" fontId="5" fillId="5" borderId="25" xfId="0" applyFont="1" applyFill="1" applyBorder="1"/>
    <xf numFmtId="0" fontId="1" fillId="5" borderId="25" xfId="0" applyFont="1" applyFill="1" applyBorder="1"/>
    <xf numFmtId="0" fontId="8" fillId="5" borderId="25" xfId="0" applyFont="1" applyFill="1" applyBorder="1"/>
    <xf numFmtId="0" fontId="9" fillId="10" borderId="14" xfId="0" applyFont="1" applyFill="1" applyBorder="1"/>
    <xf numFmtId="0" fontId="9" fillId="10" borderId="15" xfId="0" applyFont="1" applyFill="1" applyBorder="1"/>
    <xf numFmtId="0" fontId="0" fillId="0" borderId="7" xfId="0" applyBorder="1" applyAlignment="1">
      <alignment horizontal="right" vertical="center"/>
    </xf>
    <xf numFmtId="0" fontId="0" fillId="0" borderId="0" xfId="0" applyAlignment="1">
      <alignment horizontal="right"/>
    </xf>
    <xf numFmtId="0" fontId="0" fillId="0" borderId="43" xfId="0" applyBorder="1"/>
    <xf numFmtId="0" fontId="0" fillId="0" borderId="38" xfId="0" applyBorder="1"/>
    <xf numFmtId="0" fontId="9" fillId="10" borderId="21" xfId="0" applyFont="1" applyFill="1" applyBorder="1" applyAlignment="1">
      <alignment horizontal="center"/>
    </xf>
    <xf numFmtId="0" fontId="0" fillId="0" borderId="7" xfId="0" applyBorder="1" applyAlignment="1">
      <alignment horizontal="right"/>
    </xf>
    <xf numFmtId="0" fontId="0" fillId="0" borderId="7" xfId="0" applyBorder="1" applyAlignment="1">
      <alignment horizontal="right" wrapText="1"/>
    </xf>
    <xf numFmtId="0" fontId="0" fillId="0" borderId="29" xfId="0" applyBorder="1" applyAlignment="1">
      <alignment horizontal="right" vertical="center"/>
    </xf>
    <xf numFmtId="0" fontId="0" fillId="0" borderId="12" xfId="0" applyBorder="1" applyAlignment="1">
      <alignment horizontal="right" vertical="center"/>
    </xf>
    <xf numFmtId="0" fontId="0" fillId="0" borderId="31" xfId="0" applyBorder="1" applyAlignment="1">
      <alignment horizontal="right" vertical="center"/>
    </xf>
    <xf numFmtId="0" fontId="0" fillId="4" borderId="45" xfId="0" applyFill="1" applyBorder="1" applyAlignment="1">
      <alignment horizontal="center" vertical="center"/>
    </xf>
    <xf numFmtId="0" fontId="4" fillId="13" borderId="7" xfId="0" applyFont="1" applyFill="1" applyBorder="1" applyAlignment="1">
      <alignment vertical="center"/>
    </xf>
    <xf numFmtId="0" fontId="0" fillId="13" borderId="0" xfId="0" applyFill="1"/>
    <xf numFmtId="0" fontId="0" fillId="13" borderId="8" xfId="0" applyFill="1" applyBorder="1"/>
    <xf numFmtId="0" fontId="0" fillId="0" borderId="7" xfId="0"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0" fillId="13" borderId="7" xfId="0" applyFill="1" applyBorder="1"/>
    <xf numFmtId="0" fontId="0" fillId="9" borderId="0" xfId="0" applyFill="1"/>
    <xf numFmtId="0" fontId="0" fillId="9" borderId="8" xfId="0" applyFill="1" applyBorder="1"/>
    <xf numFmtId="0" fontId="0" fillId="9" borderId="7" xfId="0" applyFill="1" applyBorder="1"/>
    <xf numFmtId="0" fontId="0" fillId="9" borderId="22" xfId="0" applyFill="1" applyBorder="1"/>
    <xf numFmtId="0" fontId="0" fillId="9" borderId="23" xfId="0" applyFill="1" applyBorder="1"/>
    <xf numFmtId="0" fontId="0" fillId="9" borderId="25" xfId="0" applyFill="1" applyBorder="1"/>
    <xf numFmtId="0" fontId="0" fillId="9" borderId="26" xfId="0" applyFill="1" applyBorder="1"/>
    <xf numFmtId="0" fontId="0" fillId="4" borderId="1" xfId="0" applyFill="1" applyBorder="1" applyProtection="1">
      <protection locked="0"/>
    </xf>
    <xf numFmtId="0" fontId="0" fillId="4" borderId="28" xfId="0" applyFill="1" applyBorder="1" applyProtection="1">
      <protection locked="0"/>
    </xf>
    <xf numFmtId="49" fontId="0" fillId="4" borderId="28" xfId="0" applyNumberFormat="1" applyFill="1" applyBorder="1" applyProtection="1">
      <protection locked="0"/>
    </xf>
    <xf numFmtId="0" fontId="0" fillId="4" borderId="34" xfId="0" applyFill="1" applyBorder="1" applyAlignment="1" applyProtection="1">
      <alignment horizontal="center" vertical="center"/>
      <protection locked="0"/>
    </xf>
    <xf numFmtId="0" fontId="0" fillId="4" borderId="16" xfId="0" applyFill="1" applyBorder="1" applyAlignment="1" applyProtection="1">
      <alignment horizontal="center" vertical="center"/>
      <protection locked="0"/>
    </xf>
    <xf numFmtId="0" fontId="9" fillId="10" borderId="48" xfId="0" applyFont="1" applyFill="1" applyBorder="1"/>
    <xf numFmtId="0" fontId="0" fillId="4" borderId="3" xfId="0" applyFill="1" applyBorder="1" applyProtection="1">
      <protection locked="0"/>
    </xf>
    <xf numFmtId="0" fontId="0" fillId="3" borderId="36" xfId="0" applyFill="1" applyBorder="1" applyAlignment="1">
      <alignment horizontal="center" vertical="center"/>
    </xf>
    <xf numFmtId="0" fontId="0" fillId="4" borderId="46" xfId="0" applyFill="1" applyBorder="1" applyAlignment="1" applyProtection="1">
      <alignment horizontal="center" vertical="center"/>
      <protection locked="0"/>
    </xf>
    <xf numFmtId="0" fontId="0" fillId="4" borderId="6" xfId="0" applyFill="1" applyBorder="1" applyAlignment="1" applyProtection="1">
      <alignment horizontal="center" vertical="center"/>
      <protection locked="0"/>
    </xf>
    <xf numFmtId="0" fontId="0" fillId="4" borderId="17" xfId="0" applyFill="1" applyBorder="1" applyAlignment="1" applyProtection="1">
      <alignment horizontal="center" vertical="center"/>
      <protection locked="0"/>
    </xf>
    <xf numFmtId="0" fontId="0" fillId="9" borderId="1" xfId="0" applyFill="1" applyBorder="1" applyProtection="1">
      <protection locked="0"/>
    </xf>
    <xf numFmtId="0" fontId="0" fillId="9" borderId="28" xfId="0" applyFill="1" applyBorder="1" applyProtection="1">
      <protection locked="0"/>
    </xf>
    <xf numFmtId="0" fontId="0" fillId="9" borderId="28" xfId="0" applyFill="1" applyBorder="1" applyAlignment="1" applyProtection="1">
      <alignment horizontal="center"/>
      <protection locked="0"/>
    </xf>
    <xf numFmtId="0" fontId="0" fillId="9" borderId="17" xfId="0" applyFill="1" applyBorder="1" applyProtection="1">
      <protection locked="0"/>
    </xf>
    <xf numFmtId="0" fontId="0" fillId="9" borderId="18" xfId="0" applyFill="1" applyBorder="1" applyAlignment="1" applyProtection="1">
      <alignment horizontal="center"/>
      <protection locked="0"/>
    </xf>
    <xf numFmtId="0" fontId="11" fillId="0" borderId="0" xfId="0" applyFont="1"/>
    <xf numFmtId="0" fontId="12" fillId="0" borderId="0" xfId="0" applyFont="1"/>
    <xf numFmtId="0" fontId="13" fillId="0" borderId="0" xfId="0" applyFont="1"/>
    <xf numFmtId="0" fontId="14" fillId="0" borderId="0" xfId="0" applyFont="1"/>
    <xf numFmtId="0" fontId="0" fillId="3" borderId="37" xfId="0" applyFill="1" applyBorder="1" applyAlignment="1" applyProtection="1">
      <alignment vertical="center"/>
      <protection locked="0"/>
    </xf>
    <xf numFmtId="0" fontId="9" fillId="14" borderId="2" xfId="0" applyFont="1" applyFill="1" applyBorder="1"/>
    <xf numFmtId="0" fontId="0" fillId="0" borderId="23" xfId="0" applyBorder="1"/>
    <xf numFmtId="0" fontId="16" fillId="0" borderId="0" xfId="0" applyFont="1"/>
    <xf numFmtId="0" fontId="7" fillId="0" borderId="7" xfId="0" applyFont="1" applyBorder="1" applyAlignment="1">
      <alignment horizontal="center"/>
    </xf>
    <xf numFmtId="0" fontId="7" fillId="0" borderId="0" xfId="0" applyFont="1" applyAlignment="1">
      <alignment horizontal="center"/>
    </xf>
    <xf numFmtId="0" fontId="7" fillId="0" borderId="8" xfId="0" applyFont="1" applyBorder="1" applyAlignment="1">
      <alignment horizontal="center"/>
    </xf>
    <xf numFmtId="0" fontId="0" fillId="4" borderId="44" xfId="0" applyFill="1" applyBorder="1" applyAlignment="1" applyProtection="1">
      <alignment horizontal="center" vertical="center"/>
      <protection locked="0"/>
    </xf>
    <xf numFmtId="0" fontId="0" fillId="4" borderId="30" xfId="0" applyFill="1" applyBorder="1" applyAlignment="1" applyProtection="1">
      <alignment horizontal="center" vertical="center"/>
      <protection locked="0"/>
    </xf>
    <xf numFmtId="0" fontId="0" fillId="4" borderId="20" xfId="0" applyFill="1" applyBorder="1" applyProtection="1">
      <protection locked="0"/>
    </xf>
    <xf numFmtId="14" fontId="0" fillId="4" borderId="20" xfId="0" applyNumberFormat="1" applyFill="1" applyBorder="1" applyAlignment="1" applyProtection="1">
      <alignment horizontal="left"/>
      <protection locked="0"/>
    </xf>
    <xf numFmtId="49" fontId="0" fillId="4" borderId="1" xfId="0" applyNumberFormat="1" applyFill="1" applyBorder="1" applyProtection="1">
      <protection locked="0"/>
    </xf>
    <xf numFmtId="0" fontId="17" fillId="0" borderId="0" xfId="0" applyFont="1"/>
    <xf numFmtId="0" fontId="6" fillId="0" borderId="0" xfId="0" applyFont="1"/>
    <xf numFmtId="0" fontId="0" fillId="13" borderId="5" xfId="0" applyFill="1" applyBorder="1"/>
    <xf numFmtId="0" fontId="16" fillId="0" borderId="0" xfId="0" applyFont="1" applyAlignment="1">
      <alignment horizontal="right" vertical="center"/>
    </xf>
    <xf numFmtId="0" fontId="0" fillId="4" borderId="51" xfId="0" applyFill="1" applyBorder="1" applyAlignment="1">
      <alignment horizontal="center" vertical="center"/>
    </xf>
    <xf numFmtId="0" fontId="0" fillId="4" borderId="20" xfId="0" applyFill="1" applyBorder="1" applyAlignment="1">
      <alignment horizontal="center" vertical="center"/>
    </xf>
    <xf numFmtId="0" fontId="18" fillId="5" borderId="24" xfId="0" applyFont="1" applyFill="1" applyBorder="1" applyAlignment="1">
      <alignment vertical="center"/>
    </xf>
    <xf numFmtId="0" fontId="20" fillId="5" borderId="12" xfId="0" applyFont="1" applyFill="1" applyBorder="1" applyAlignment="1">
      <alignment vertical="center"/>
    </xf>
    <xf numFmtId="0" fontId="13" fillId="0" borderId="0" xfId="0" applyFont="1" applyAlignment="1">
      <alignment horizontal="center"/>
    </xf>
    <xf numFmtId="0" fontId="22" fillId="4" borderId="28" xfId="1" applyFill="1" applyBorder="1" applyProtection="1">
      <protection locked="0"/>
    </xf>
    <xf numFmtId="0" fontId="9" fillId="10" borderId="0" xfId="0" applyFont="1" applyFill="1"/>
    <xf numFmtId="0" fontId="0" fillId="15" borderId="0" xfId="0" applyFill="1" applyProtection="1">
      <protection hidden="1"/>
    </xf>
    <xf numFmtId="0" fontId="0" fillId="6" borderId="0" xfId="0" applyFill="1" applyProtection="1">
      <protection hidden="1"/>
    </xf>
    <xf numFmtId="20" fontId="0" fillId="6" borderId="0" xfId="0" applyNumberFormat="1" applyFill="1" applyProtection="1">
      <protection hidden="1"/>
    </xf>
    <xf numFmtId="14" fontId="0" fillId="6" borderId="0" xfId="0" applyNumberFormat="1" applyFill="1" applyProtection="1">
      <protection hidden="1"/>
    </xf>
    <xf numFmtId="0" fontId="0" fillId="16" borderId="0" xfId="0" applyFill="1" applyProtection="1">
      <protection hidden="1"/>
    </xf>
    <xf numFmtId="0" fontId="0" fillId="4" borderId="39" xfId="0" applyFill="1" applyBorder="1" applyProtection="1">
      <protection locked="0"/>
    </xf>
    <xf numFmtId="0" fontId="0" fillId="4" borderId="13" xfId="0" applyFill="1" applyBorder="1" applyProtection="1">
      <protection locked="0"/>
    </xf>
    <xf numFmtId="0" fontId="0" fillId="4" borderId="19" xfId="0" applyFill="1" applyBorder="1" applyProtection="1">
      <protection locked="0"/>
    </xf>
    <xf numFmtId="0" fontId="1" fillId="14" borderId="6" xfId="0" applyFont="1" applyFill="1" applyBorder="1"/>
    <xf numFmtId="0" fontId="0" fillId="14" borderId="6" xfId="0" applyFill="1" applyBorder="1"/>
    <xf numFmtId="0" fontId="1" fillId="14" borderId="45" xfId="0" applyFont="1" applyFill="1" applyBorder="1"/>
    <xf numFmtId="0" fontId="0" fillId="14" borderId="35" xfId="0" applyFill="1" applyBorder="1"/>
    <xf numFmtId="164" fontId="0" fillId="9" borderId="1" xfId="0" applyNumberFormat="1" applyFill="1" applyBorder="1" applyProtection="1">
      <protection locked="0"/>
    </xf>
    <xf numFmtId="164" fontId="0" fillId="9" borderId="17" xfId="0" applyNumberFormat="1" applyFill="1" applyBorder="1" applyProtection="1">
      <protection locked="0"/>
    </xf>
    <xf numFmtId="2" fontId="0" fillId="9" borderId="53" xfId="0" applyNumberFormat="1" applyFill="1" applyBorder="1" applyAlignment="1" applyProtection="1">
      <alignment horizontal="center"/>
      <protection hidden="1"/>
    </xf>
    <xf numFmtId="2" fontId="0" fillId="9" borderId="24" xfId="0" applyNumberFormat="1" applyFill="1" applyBorder="1" applyAlignment="1" applyProtection="1">
      <alignment horizontal="center"/>
      <protection hidden="1"/>
    </xf>
    <xf numFmtId="2" fontId="0" fillId="9" borderId="52" xfId="0" applyNumberFormat="1" applyFill="1" applyBorder="1" applyAlignment="1" applyProtection="1">
      <alignment horizontal="center"/>
      <protection hidden="1"/>
    </xf>
    <xf numFmtId="0" fontId="0" fillId="4" borderId="55" xfId="0" applyFill="1" applyBorder="1" applyProtection="1">
      <protection locked="0"/>
    </xf>
    <xf numFmtId="20" fontId="0" fillId="4" borderId="56" xfId="0" applyNumberFormat="1" applyFill="1" applyBorder="1" applyProtection="1">
      <protection locked="0"/>
    </xf>
    <xf numFmtId="2" fontId="0" fillId="9" borderId="57" xfId="0" applyNumberFormat="1" applyFill="1" applyBorder="1" applyAlignment="1" applyProtection="1">
      <alignment horizontal="center"/>
      <protection hidden="1"/>
    </xf>
    <xf numFmtId="14" fontId="0" fillId="4" borderId="57" xfId="0" applyNumberFormat="1" applyFill="1" applyBorder="1" applyProtection="1">
      <protection locked="0"/>
    </xf>
    <xf numFmtId="0" fontId="1" fillId="0" borderId="32" xfId="0" applyFont="1" applyBorder="1" applyAlignment="1">
      <alignment horizontal="center" vertical="center"/>
    </xf>
    <xf numFmtId="0" fontId="1" fillId="0" borderId="58" xfId="0" applyFont="1" applyBorder="1"/>
    <xf numFmtId="20" fontId="1" fillId="0" borderId="48" xfId="0" applyNumberFormat="1" applyFont="1" applyBorder="1"/>
    <xf numFmtId="20" fontId="1" fillId="0" borderId="14" xfId="0" applyNumberFormat="1" applyFont="1" applyBorder="1"/>
    <xf numFmtId="2" fontId="0" fillId="9" borderId="14" xfId="0" applyNumberFormat="1" applyFill="1" applyBorder="1" applyAlignment="1" applyProtection="1">
      <alignment horizontal="center"/>
      <protection hidden="1"/>
    </xf>
    <xf numFmtId="14" fontId="1" fillId="0" borderId="14" xfId="0" applyNumberFormat="1" applyFont="1" applyBorder="1"/>
    <xf numFmtId="0" fontId="1" fillId="0" borderId="59" xfId="0" applyFont="1" applyBorder="1"/>
    <xf numFmtId="0" fontId="0" fillId="4" borderId="60" xfId="0" applyFill="1" applyBorder="1" applyProtection="1">
      <protection locked="0"/>
    </xf>
    <xf numFmtId="0" fontId="1" fillId="14" borderId="54" xfId="0" applyFont="1" applyFill="1" applyBorder="1"/>
    <xf numFmtId="0" fontId="0" fillId="9" borderId="27" xfId="0" applyFill="1" applyBorder="1" applyProtection="1">
      <protection locked="0"/>
    </xf>
    <xf numFmtId="0" fontId="0" fillId="9" borderId="27" xfId="0" applyFill="1" applyBorder="1" applyAlignment="1" applyProtection="1">
      <alignment wrapText="1"/>
      <protection locked="0"/>
    </xf>
    <xf numFmtId="0" fontId="0" fillId="9" borderId="16" xfId="0" applyFill="1" applyBorder="1" applyProtection="1">
      <protection locked="0"/>
    </xf>
    <xf numFmtId="0" fontId="0" fillId="4" borderId="61" xfId="0" applyFill="1" applyBorder="1" applyProtection="1">
      <protection locked="0"/>
    </xf>
    <xf numFmtId="2" fontId="0" fillId="9" borderId="62" xfId="0" applyNumberFormat="1" applyFill="1" applyBorder="1" applyAlignment="1" applyProtection="1">
      <alignment horizontal="center"/>
      <protection hidden="1"/>
    </xf>
    <xf numFmtId="14" fontId="0" fillId="4" borderId="62" xfId="0" applyNumberFormat="1" applyFill="1" applyBorder="1" applyProtection="1">
      <protection locked="0"/>
    </xf>
    <xf numFmtId="0" fontId="0" fillId="4" borderId="63" xfId="0" applyFill="1" applyBorder="1" applyProtection="1">
      <protection locked="0"/>
    </xf>
    <xf numFmtId="164" fontId="0" fillId="9" borderId="20" xfId="0" applyNumberFormat="1" applyFill="1" applyBorder="1" applyAlignment="1">
      <alignment horizontal="center" vertical="center"/>
    </xf>
    <xf numFmtId="164" fontId="0" fillId="9" borderId="2" xfId="0" applyNumberFormat="1" applyFill="1" applyBorder="1" applyProtection="1">
      <protection hidden="1"/>
    </xf>
    <xf numFmtId="164" fontId="0" fillId="9" borderId="17" xfId="0" applyNumberFormat="1" applyFill="1" applyBorder="1" applyProtection="1">
      <protection hidden="1"/>
    </xf>
    <xf numFmtId="0" fontId="9" fillId="10" borderId="0" xfId="0" applyFont="1" applyFill="1" applyAlignment="1">
      <alignment horizontal="center" vertical="center" wrapText="1"/>
    </xf>
    <xf numFmtId="0" fontId="24" fillId="13" borderId="0" xfId="0" applyFont="1" applyFill="1" applyAlignment="1" applyProtection="1">
      <alignment horizontal="center" vertical="center"/>
      <protection locked="0" hidden="1"/>
    </xf>
    <xf numFmtId="2" fontId="0" fillId="6" borderId="0" xfId="0" applyNumberFormat="1" applyFill="1" applyProtection="1">
      <protection hidden="1"/>
    </xf>
    <xf numFmtId="20" fontId="0" fillId="0" borderId="0" xfId="0" applyNumberFormat="1"/>
    <xf numFmtId="1" fontId="0" fillId="6" borderId="0" xfId="0" applyNumberFormat="1" applyFill="1" applyAlignment="1" applyProtection="1">
      <alignment horizontal="center" vertical="center"/>
      <protection hidden="1"/>
    </xf>
    <xf numFmtId="0" fontId="0" fillId="4" borderId="64" xfId="0" applyFill="1" applyBorder="1" applyProtection="1">
      <protection locked="0"/>
    </xf>
    <xf numFmtId="0" fontId="5" fillId="5" borderId="25" xfId="0" applyFont="1" applyFill="1" applyBorder="1" applyProtection="1">
      <protection locked="0" hidden="1"/>
    </xf>
    <xf numFmtId="0" fontId="25" fillId="5" borderId="25" xfId="1" applyFont="1" applyFill="1" applyBorder="1" applyProtection="1">
      <protection locked="0" hidden="1"/>
    </xf>
    <xf numFmtId="0" fontId="1" fillId="5" borderId="25" xfId="0" applyFont="1" applyFill="1" applyBorder="1" applyProtection="1">
      <protection locked="0" hidden="1"/>
    </xf>
    <xf numFmtId="0" fontId="26" fillId="6" borderId="41" xfId="0" applyFont="1" applyFill="1" applyBorder="1" applyAlignment="1">
      <alignment wrapText="1"/>
    </xf>
    <xf numFmtId="0" fontId="27" fillId="6" borderId="41" xfId="0" applyFont="1" applyFill="1" applyBorder="1" applyAlignment="1">
      <alignment horizontal="center" vertical="center" wrapText="1"/>
    </xf>
    <xf numFmtId="0" fontId="27" fillId="14" borderId="41" xfId="0" applyFont="1" applyFill="1" applyBorder="1" applyAlignment="1">
      <alignment horizontal="center" vertical="center" wrapText="1"/>
    </xf>
    <xf numFmtId="0" fontId="27" fillId="6" borderId="42" xfId="0" applyFont="1" applyFill="1" applyBorder="1" applyAlignment="1">
      <alignment horizontal="center" vertical="center" wrapText="1"/>
    </xf>
    <xf numFmtId="0" fontId="28" fillId="6" borderId="41" xfId="0" applyFont="1" applyFill="1" applyBorder="1" applyAlignment="1">
      <alignment wrapText="1"/>
    </xf>
    <xf numFmtId="0" fontId="29" fillId="6" borderId="41" xfId="0" applyFont="1" applyFill="1" applyBorder="1" applyAlignment="1">
      <alignment wrapText="1"/>
    </xf>
    <xf numFmtId="0" fontId="29" fillId="14" borderId="41" xfId="0" applyFont="1" applyFill="1" applyBorder="1" applyAlignment="1">
      <alignment horizontal="center" vertical="center" wrapText="1"/>
    </xf>
    <xf numFmtId="0" fontId="29" fillId="6" borderId="42" xfId="0" applyFont="1" applyFill="1" applyBorder="1" applyAlignment="1">
      <alignment wrapText="1"/>
    </xf>
    <xf numFmtId="44" fontId="0" fillId="6" borderId="0" xfId="2" applyFont="1" applyFill="1" applyProtection="1">
      <protection hidden="1"/>
    </xf>
    <xf numFmtId="14" fontId="0" fillId="0" borderId="0" xfId="0" applyNumberFormat="1"/>
    <xf numFmtId="20" fontId="0" fillId="4" borderId="62" xfId="0" applyNumberFormat="1" applyFill="1" applyBorder="1" applyProtection="1">
      <protection locked="0"/>
    </xf>
    <xf numFmtId="0" fontId="0" fillId="0" borderId="0" xfId="0" applyAlignment="1">
      <alignment vertical="center"/>
    </xf>
    <xf numFmtId="0" fontId="0" fillId="0" borderId="0" xfId="0" applyAlignment="1">
      <alignment horizontal="left"/>
    </xf>
    <xf numFmtId="0" fontId="0" fillId="0" borderId="22" xfId="0" applyBorder="1" applyAlignment="1">
      <alignment vertical="center"/>
    </xf>
    <xf numFmtId="0" fontId="0" fillId="0" borderId="0" xfId="0" applyAlignment="1">
      <alignment vertical="center" wrapText="1"/>
    </xf>
    <xf numFmtId="0" fontId="30" fillId="0" borderId="0" xfId="0" applyFont="1" applyAlignment="1">
      <alignment horizontal="center" vertical="center"/>
    </xf>
    <xf numFmtId="0" fontId="31" fillId="0" borderId="0" xfId="0" applyFont="1" applyAlignment="1">
      <alignment vertical="center"/>
    </xf>
    <xf numFmtId="0" fontId="14" fillId="0" borderId="0" xfId="0" applyFont="1" applyAlignment="1">
      <alignment horizontal="right" vertical="center"/>
    </xf>
    <xf numFmtId="0" fontId="0" fillId="0" borderId="0" xfId="0" applyAlignment="1">
      <alignment horizontal="right" vertical="center"/>
    </xf>
    <xf numFmtId="0" fontId="7" fillId="0" borderId="0" xfId="0" applyFont="1" applyAlignment="1" applyProtection="1">
      <alignment vertical="center"/>
      <protection locked="0"/>
    </xf>
    <xf numFmtId="0" fontId="35" fillId="0" borderId="7" xfId="0" applyFont="1" applyBorder="1" applyAlignment="1">
      <alignment horizontal="center" vertical="center"/>
    </xf>
    <xf numFmtId="0" fontId="0" fillId="0" borderId="25" xfId="0" applyBorder="1" applyAlignment="1">
      <alignment vertical="center"/>
    </xf>
    <xf numFmtId="0" fontId="0" fillId="0" borderId="8" xfId="0" applyBorder="1" applyAlignment="1">
      <alignment horizontal="left"/>
    </xf>
    <xf numFmtId="0" fontId="36" fillId="0" borderId="0" xfId="0" applyFont="1" applyAlignment="1" applyProtection="1">
      <alignment vertical="center"/>
      <protection locked="0"/>
    </xf>
    <xf numFmtId="0" fontId="36" fillId="0" borderId="0" xfId="0" applyFont="1" applyAlignment="1">
      <alignment vertical="center"/>
    </xf>
    <xf numFmtId="0" fontId="0" fillId="0" borderId="65" xfId="0" applyBorder="1" applyAlignment="1">
      <alignment vertical="center"/>
    </xf>
    <xf numFmtId="0" fontId="0" fillId="0" borderId="66" xfId="0" applyBorder="1" applyAlignment="1">
      <alignment vertical="center"/>
    </xf>
    <xf numFmtId="0" fontId="0" fillId="0" borderId="5" xfId="0" applyBorder="1" applyAlignment="1">
      <alignment vertical="center"/>
    </xf>
    <xf numFmtId="0" fontId="36" fillId="0" borderId="5" xfId="0" applyFont="1" applyBorder="1" applyAlignment="1">
      <alignment vertical="center"/>
    </xf>
    <xf numFmtId="0" fontId="0" fillId="0" borderId="51" xfId="0" applyBorder="1" applyAlignment="1">
      <alignment vertical="center"/>
    </xf>
    <xf numFmtId="0" fontId="14" fillId="0" borderId="51" xfId="0" applyFont="1" applyBorder="1" applyAlignment="1">
      <alignment horizontal="right" vertical="center"/>
    </xf>
    <xf numFmtId="0" fontId="36" fillId="0" borderId="5" xfId="0" applyFont="1" applyBorder="1" applyAlignment="1" applyProtection="1">
      <alignment vertical="center"/>
      <protection locked="0"/>
    </xf>
    <xf numFmtId="0" fontId="0" fillId="0" borderId="45" xfId="0" applyBorder="1" applyAlignment="1">
      <alignment vertical="center"/>
    </xf>
    <xf numFmtId="0" fontId="0" fillId="0" borderId="50" xfId="0" applyBorder="1" applyAlignment="1">
      <alignment vertical="center"/>
    </xf>
    <xf numFmtId="0" fontId="14" fillId="0" borderId="0" xfId="0" applyFont="1" applyAlignment="1" applyProtection="1">
      <alignment vertical="center" wrapText="1"/>
      <protection locked="0"/>
    </xf>
    <xf numFmtId="0" fontId="0" fillId="11" borderId="0" xfId="0" applyFill="1"/>
    <xf numFmtId="0" fontId="38" fillId="17" borderId="21" xfId="0" applyFont="1" applyFill="1" applyBorder="1" applyAlignment="1" applyProtection="1">
      <alignment vertical="top"/>
      <protection hidden="1"/>
    </xf>
    <xf numFmtId="0" fontId="39" fillId="17" borderId="22" xfId="0" applyFont="1" applyFill="1" applyBorder="1" applyAlignment="1" applyProtection="1">
      <alignment vertical="top"/>
      <protection hidden="1"/>
    </xf>
    <xf numFmtId="0" fontId="39" fillId="17" borderId="22" xfId="0" applyFont="1" applyFill="1" applyBorder="1" applyAlignment="1" applyProtection="1">
      <alignment horizontal="left" vertical="top"/>
      <protection hidden="1"/>
    </xf>
    <xf numFmtId="0" fontId="40" fillId="14" borderId="7" xfId="0" applyFont="1" applyFill="1" applyBorder="1" applyAlignment="1" applyProtection="1">
      <alignment vertical="top"/>
      <protection hidden="1"/>
    </xf>
    <xf numFmtId="0" fontId="41" fillId="14" borderId="0" xfId="0" applyFont="1" applyFill="1" applyAlignment="1" applyProtection="1">
      <alignment vertical="top" wrapText="1"/>
      <protection hidden="1"/>
    </xf>
    <xf numFmtId="164" fontId="41" fillId="14" borderId="0" xfId="0" applyNumberFormat="1" applyFont="1" applyFill="1" applyAlignment="1" applyProtection="1">
      <alignment horizontal="left" vertical="top"/>
      <protection hidden="1"/>
    </xf>
    <xf numFmtId="0" fontId="41" fillId="14" borderId="0" xfId="0" applyFont="1" applyFill="1" applyAlignment="1" applyProtection="1">
      <alignment vertical="top"/>
      <protection hidden="1"/>
    </xf>
    <xf numFmtId="0" fontId="41" fillId="14" borderId="0" xfId="0" applyFont="1" applyFill="1" applyAlignment="1" applyProtection="1">
      <alignment horizontal="left" vertical="top"/>
      <protection hidden="1"/>
    </xf>
    <xf numFmtId="0" fontId="42" fillId="18" borderId="29" xfId="0" applyFont="1" applyFill="1" applyBorder="1" applyAlignment="1" applyProtection="1">
      <alignment horizontal="left" vertical="center" wrapText="1"/>
      <protection hidden="1"/>
    </xf>
    <xf numFmtId="0" fontId="42" fillId="18" borderId="44" xfId="0" applyFont="1" applyFill="1" applyBorder="1" applyAlignment="1" applyProtection="1">
      <alignment horizontal="center" vertical="center" wrapText="1"/>
      <protection hidden="1"/>
    </xf>
    <xf numFmtId="0" fontId="42" fillId="18" borderId="44" xfId="0" applyFont="1" applyFill="1" applyBorder="1" applyAlignment="1" applyProtection="1">
      <alignment horizontal="center" vertical="center"/>
      <protection hidden="1"/>
    </xf>
    <xf numFmtId="0" fontId="42" fillId="18" borderId="44" xfId="0" applyFont="1" applyFill="1" applyBorder="1" applyAlignment="1" applyProtection="1">
      <alignment horizontal="left" vertical="center"/>
      <protection hidden="1"/>
    </xf>
    <xf numFmtId="0" fontId="43" fillId="7" borderId="67" xfId="0" applyFont="1" applyFill="1" applyBorder="1" applyAlignment="1" applyProtection="1">
      <alignment vertical="center" wrapText="1"/>
      <protection hidden="1"/>
    </xf>
    <xf numFmtId="0" fontId="43" fillId="7" borderId="68" xfId="0" applyFont="1" applyFill="1" applyBorder="1" applyAlignment="1" applyProtection="1">
      <alignment vertical="center" wrapText="1"/>
      <protection hidden="1"/>
    </xf>
    <xf numFmtId="0" fontId="44" fillId="7" borderId="68" xfId="0" applyFont="1" applyFill="1" applyBorder="1" applyAlignment="1" applyProtection="1">
      <alignment vertical="center"/>
      <protection hidden="1"/>
    </xf>
    <xf numFmtId="0" fontId="44" fillId="7" borderId="68" xfId="0" applyFont="1" applyFill="1" applyBorder="1" applyAlignment="1" applyProtection="1">
      <alignment horizontal="left" vertical="center"/>
      <protection hidden="1"/>
    </xf>
    <xf numFmtId="0" fontId="43" fillId="19" borderId="69" xfId="0" applyFont="1" applyFill="1" applyBorder="1" applyAlignment="1" applyProtection="1">
      <alignment vertical="center" wrapText="1"/>
      <protection hidden="1"/>
    </xf>
    <xf numFmtId="0" fontId="43" fillId="19" borderId="70" xfId="0" applyFont="1" applyFill="1" applyBorder="1" applyAlignment="1" applyProtection="1">
      <alignment vertical="center" wrapText="1"/>
      <protection hidden="1"/>
    </xf>
    <xf numFmtId="0" fontId="44" fillId="19" borderId="70" xfId="0" applyFont="1" applyFill="1" applyBorder="1" applyAlignment="1" applyProtection="1">
      <alignment vertical="center"/>
      <protection hidden="1"/>
    </xf>
    <xf numFmtId="0" fontId="44" fillId="19" borderId="70" xfId="0" applyFont="1" applyFill="1" applyBorder="1" applyAlignment="1" applyProtection="1">
      <alignment horizontal="left" vertical="center"/>
      <protection hidden="1"/>
    </xf>
    <xf numFmtId="0" fontId="43" fillId="11" borderId="71" xfId="0" applyFont="1" applyFill="1" applyBorder="1" applyAlignment="1" applyProtection="1">
      <alignment vertical="center" wrapText="1"/>
      <protection hidden="1"/>
    </xf>
    <xf numFmtId="0" fontId="43" fillId="11" borderId="72" xfId="0" applyFont="1" applyFill="1" applyBorder="1" applyAlignment="1" applyProtection="1">
      <alignment vertical="center" wrapText="1"/>
      <protection hidden="1"/>
    </xf>
    <xf numFmtId="0" fontId="44" fillId="11" borderId="72" xfId="0" applyFont="1" applyFill="1" applyBorder="1" applyAlignment="1" applyProtection="1">
      <alignment vertical="center"/>
      <protection hidden="1"/>
    </xf>
    <xf numFmtId="0" fontId="44" fillId="11" borderId="72" xfId="0" applyFont="1" applyFill="1" applyBorder="1" applyAlignment="1" applyProtection="1">
      <alignment horizontal="left" vertical="center"/>
      <protection hidden="1"/>
    </xf>
    <xf numFmtId="164" fontId="43" fillId="11" borderId="73" xfId="0" applyNumberFormat="1" applyFont="1" applyFill="1" applyBorder="1" applyAlignment="1" applyProtection="1">
      <alignment horizontal="left" vertical="center"/>
      <protection hidden="1"/>
    </xf>
    <xf numFmtId="0" fontId="43" fillId="0" borderId="7" xfId="0" applyFont="1" applyBorder="1" applyAlignment="1" applyProtection="1">
      <alignment horizontal="left" vertical="center"/>
      <protection hidden="1"/>
    </xf>
    <xf numFmtId="0" fontId="43" fillId="0" borderId="0" xfId="0" applyFont="1" applyAlignment="1" applyProtection="1">
      <alignment vertical="top" wrapText="1"/>
      <protection hidden="1"/>
    </xf>
    <xf numFmtId="0" fontId="43" fillId="0" borderId="0" xfId="3" applyFont="1" applyAlignment="1" applyProtection="1">
      <alignment vertical="center"/>
      <protection hidden="1"/>
    </xf>
    <xf numFmtId="0" fontId="44" fillId="0" borderId="0" xfId="0" applyFont="1" applyAlignment="1" applyProtection="1">
      <alignment horizontal="left" vertical="center"/>
      <protection hidden="1"/>
    </xf>
    <xf numFmtId="0" fontId="43" fillId="0" borderId="0" xfId="4" applyFont="1" applyAlignment="1" applyProtection="1">
      <alignment vertical="center"/>
      <protection hidden="1"/>
    </xf>
    <xf numFmtId="164" fontId="44" fillId="7" borderId="68" xfId="0" applyNumberFormat="1" applyFont="1" applyFill="1" applyBorder="1" applyAlignment="1" applyProtection="1">
      <alignment vertical="center"/>
      <protection hidden="1"/>
    </xf>
    <xf numFmtId="164" fontId="44" fillId="19" borderId="70" xfId="0" applyNumberFormat="1" applyFont="1" applyFill="1" applyBorder="1" applyAlignment="1" applyProtection="1">
      <alignment vertical="center"/>
      <protection hidden="1"/>
    </xf>
    <xf numFmtId="164" fontId="44" fillId="11" borderId="72" xfId="0" applyNumberFormat="1" applyFont="1" applyFill="1" applyBorder="1" applyAlignment="1" applyProtection="1">
      <alignment vertical="center"/>
      <protection hidden="1"/>
    </xf>
    <xf numFmtId="164" fontId="44" fillId="0" borderId="0" xfId="0" applyNumberFormat="1" applyFont="1" applyAlignment="1" applyProtection="1">
      <alignment vertical="top" wrapText="1"/>
      <protection hidden="1"/>
    </xf>
    <xf numFmtId="164" fontId="44" fillId="0" borderId="0" xfId="0" applyNumberFormat="1" applyFont="1" applyAlignment="1" applyProtection="1">
      <alignment vertical="center"/>
      <protection hidden="1"/>
    </xf>
    <xf numFmtId="0" fontId="43" fillId="19" borderId="71" xfId="0" applyFont="1" applyFill="1" applyBorder="1" applyAlignment="1" applyProtection="1">
      <alignment vertical="center" wrapText="1"/>
      <protection hidden="1"/>
    </xf>
    <xf numFmtId="0" fontId="43" fillId="19" borderId="72" xfId="0" applyFont="1" applyFill="1" applyBorder="1" applyAlignment="1" applyProtection="1">
      <alignment vertical="center" wrapText="1"/>
      <protection hidden="1"/>
    </xf>
    <xf numFmtId="0" fontId="44" fillId="19" borderId="72" xfId="0" applyFont="1" applyFill="1" applyBorder="1" applyAlignment="1" applyProtection="1">
      <alignment vertical="center"/>
      <protection hidden="1"/>
    </xf>
    <xf numFmtId="0" fontId="44" fillId="19" borderId="72" xfId="0" applyFont="1" applyFill="1" applyBorder="1" applyAlignment="1" applyProtection="1">
      <alignment horizontal="left" vertical="center"/>
      <protection hidden="1"/>
    </xf>
    <xf numFmtId="0" fontId="43" fillId="11" borderId="74" xfId="0" applyFont="1" applyFill="1" applyBorder="1" applyAlignment="1" applyProtection="1">
      <alignment vertical="center" wrapText="1"/>
      <protection hidden="1"/>
    </xf>
    <xf numFmtId="0" fontId="43" fillId="11" borderId="75" xfId="0" applyFont="1" applyFill="1" applyBorder="1" applyAlignment="1" applyProtection="1">
      <alignment vertical="center" wrapText="1"/>
      <protection hidden="1"/>
    </xf>
    <xf numFmtId="0" fontId="44" fillId="11" borderId="75" xfId="0" applyFont="1" applyFill="1" applyBorder="1" applyAlignment="1" applyProtection="1">
      <alignment vertical="center"/>
      <protection hidden="1"/>
    </xf>
    <xf numFmtId="0" fontId="44" fillId="11" borderId="75" xfId="0" applyFont="1" applyFill="1" applyBorder="1" applyAlignment="1" applyProtection="1">
      <alignment horizontal="left" vertical="center"/>
      <protection hidden="1"/>
    </xf>
    <xf numFmtId="0" fontId="43" fillId="11" borderId="7" xfId="0" applyFont="1" applyFill="1" applyBorder="1" applyAlignment="1" applyProtection="1">
      <alignment horizontal="left" vertical="center"/>
      <protection hidden="1"/>
    </xf>
    <xf numFmtId="0" fontId="43" fillId="11" borderId="0" xfId="0" applyFont="1" applyFill="1" applyAlignment="1" applyProtection="1">
      <alignment vertical="top" wrapText="1"/>
      <protection hidden="1"/>
    </xf>
    <xf numFmtId="0" fontId="43" fillId="11" borderId="0" xfId="3" applyFont="1" applyFill="1" applyAlignment="1" applyProtection="1">
      <alignment vertical="center"/>
      <protection hidden="1"/>
    </xf>
    <xf numFmtId="0" fontId="44" fillId="11" borderId="0" xfId="0" applyFont="1" applyFill="1" applyAlignment="1" applyProtection="1">
      <alignment horizontal="left" vertical="center"/>
      <protection hidden="1"/>
    </xf>
    <xf numFmtId="0" fontId="43" fillId="11" borderId="0" xfId="4" applyFont="1" applyFill="1" applyAlignment="1" applyProtection="1">
      <alignment vertical="center"/>
      <protection hidden="1"/>
    </xf>
    <xf numFmtId="0" fontId="43" fillId="19" borderId="70" xfId="0" applyFont="1" applyFill="1" applyBorder="1" applyAlignment="1" applyProtection="1">
      <alignment horizontal="left" vertical="center"/>
      <protection hidden="1"/>
    </xf>
    <xf numFmtId="0" fontId="44" fillId="7" borderId="68" xfId="0" applyFont="1" applyFill="1" applyBorder="1" applyAlignment="1" applyProtection="1">
      <alignment vertical="top" wrapText="1"/>
      <protection hidden="1"/>
    </xf>
    <xf numFmtId="0" fontId="44" fillId="7" borderId="68" xfId="3" applyFont="1" applyFill="1" applyBorder="1" applyAlignment="1" applyProtection="1">
      <alignment vertical="center"/>
      <protection hidden="1"/>
    </xf>
    <xf numFmtId="0" fontId="43" fillId="7" borderId="68" xfId="4" applyFont="1" applyFill="1" applyBorder="1" applyAlignment="1" applyProtection="1">
      <alignment vertical="center"/>
      <protection hidden="1"/>
    </xf>
    <xf numFmtId="0" fontId="44" fillId="19" borderId="70" xfId="0" applyFont="1" applyFill="1" applyBorder="1" applyAlignment="1" applyProtection="1">
      <alignment vertical="top" wrapText="1"/>
      <protection hidden="1"/>
    </xf>
    <xf numFmtId="0" fontId="44" fillId="19" borderId="70" xfId="3" applyFont="1" applyFill="1" applyBorder="1" applyAlignment="1" applyProtection="1">
      <alignment vertical="center"/>
      <protection hidden="1"/>
    </xf>
    <xf numFmtId="0" fontId="43" fillId="19" borderId="70" xfId="4" applyFont="1" applyFill="1" applyBorder="1" applyAlignment="1" applyProtection="1">
      <alignment vertical="center"/>
      <protection hidden="1"/>
    </xf>
    <xf numFmtId="0" fontId="44" fillId="11" borderId="72" xfId="0" applyFont="1" applyFill="1" applyBorder="1" applyAlignment="1" applyProtection="1">
      <alignment vertical="top" wrapText="1"/>
      <protection hidden="1"/>
    </xf>
    <xf numFmtId="0" fontId="44" fillId="11" borderId="72" xfId="3" applyFont="1" applyFill="1" applyBorder="1" applyAlignment="1" applyProtection="1">
      <alignment vertical="center"/>
      <protection hidden="1"/>
    </xf>
    <xf numFmtId="0" fontId="43" fillId="11" borderId="72" xfId="4" applyFont="1" applyFill="1" applyBorder="1" applyAlignment="1" applyProtection="1">
      <alignment vertical="center"/>
      <protection hidden="1"/>
    </xf>
    <xf numFmtId="0" fontId="44" fillId="0" borderId="0" xfId="0" applyFont="1" applyAlignment="1" applyProtection="1">
      <alignment vertical="top" wrapText="1"/>
      <protection hidden="1"/>
    </xf>
    <xf numFmtId="0" fontId="43" fillId="7" borderId="68" xfId="3" applyFont="1" applyFill="1" applyBorder="1" applyAlignment="1" applyProtection="1">
      <alignment vertical="center"/>
      <protection hidden="1"/>
    </xf>
    <xf numFmtId="0" fontId="43" fillId="19" borderId="70" xfId="3" applyFont="1" applyFill="1" applyBorder="1" applyAlignment="1" applyProtection="1">
      <alignment vertical="center"/>
      <protection hidden="1"/>
    </xf>
    <xf numFmtId="0" fontId="43" fillId="11" borderId="72" xfId="3" applyFont="1" applyFill="1" applyBorder="1" applyAlignment="1" applyProtection="1">
      <alignment vertical="center"/>
      <protection hidden="1"/>
    </xf>
    <xf numFmtId="0" fontId="44" fillId="0" borderId="0" xfId="3" applyFont="1" applyAlignment="1" applyProtection="1">
      <alignment vertical="top" wrapText="1"/>
      <protection hidden="1"/>
    </xf>
    <xf numFmtId="0" fontId="39" fillId="17" borderId="23" xfId="0" applyFont="1" applyFill="1" applyBorder="1" applyAlignment="1" applyProtection="1">
      <alignment horizontal="center" vertical="top"/>
      <protection hidden="1"/>
    </xf>
    <xf numFmtId="0" fontId="41" fillId="14" borderId="8" xfId="0" applyFont="1" applyFill="1" applyBorder="1" applyAlignment="1" applyProtection="1">
      <alignment horizontal="center" vertical="top" wrapText="1"/>
      <protection hidden="1"/>
    </xf>
    <xf numFmtId="0" fontId="42" fillId="18" borderId="30" xfId="0" applyFont="1" applyFill="1" applyBorder="1" applyAlignment="1" applyProtection="1">
      <alignment horizontal="center" vertical="center" wrapText="1"/>
      <protection hidden="1"/>
    </xf>
    <xf numFmtId="164" fontId="43" fillId="7" borderId="76" xfId="0" applyNumberFormat="1" applyFont="1" applyFill="1" applyBorder="1" applyAlignment="1" applyProtection="1">
      <alignment horizontal="center" vertical="center"/>
      <protection hidden="1"/>
    </xf>
    <xf numFmtId="164" fontId="43" fillId="19" borderId="77" xfId="0" applyNumberFormat="1" applyFont="1" applyFill="1" applyBorder="1" applyAlignment="1" applyProtection="1">
      <alignment horizontal="center" vertical="center"/>
      <protection hidden="1"/>
    </xf>
    <xf numFmtId="164" fontId="43" fillId="11" borderId="73" xfId="0" applyNumberFormat="1" applyFont="1" applyFill="1" applyBorder="1" applyAlignment="1" applyProtection="1">
      <alignment horizontal="center" vertical="center"/>
      <protection hidden="1"/>
    </xf>
    <xf numFmtId="44" fontId="43" fillId="0" borderId="8" xfId="0" applyNumberFormat="1" applyFont="1" applyBorder="1" applyAlignment="1" applyProtection="1">
      <alignment horizontal="center" vertical="center" wrapText="1"/>
      <protection hidden="1"/>
    </xf>
    <xf numFmtId="164" fontId="43" fillId="19" borderId="73" xfId="0" applyNumberFormat="1" applyFont="1" applyFill="1" applyBorder="1" applyAlignment="1" applyProtection="1">
      <alignment horizontal="center" vertical="center"/>
      <protection hidden="1"/>
    </xf>
    <xf numFmtId="164" fontId="43" fillId="11" borderId="78" xfId="0" applyNumberFormat="1" applyFont="1" applyFill="1" applyBorder="1" applyAlignment="1" applyProtection="1">
      <alignment horizontal="center" vertical="center"/>
      <protection hidden="1"/>
    </xf>
    <xf numFmtId="44" fontId="43" fillId="11" borderId="8" xfId="0" applyNumberFormat="1" applyFont="1" applyFill="1" applyBorder="1" applyAlignment="1" applyProtection="1">
      <alignment horizontal="center" vertical="center" wrapText="1"/>
      <protection hidden="1"/>
    </xf>
    <xf numFmtId="0" fontId="7" fillId="11" borderId="0" xfId="0" applyFont="1" applyFill="1" applyAlignment="1">
      <alignment vertical="center"/>
    </xf>
    <xf numFmtId="0" fontId="47" fillId="11" borderId="0" xfId="0" applyFont="1" applyFill="1" applyAlignment="1" applyProtection="1">
      <alignment vertical="top" wrapText="1"/>
      <protection hidden="1"/>
    </xf>
    <xf numFmtId="0" fontId="0" fillId="11" borderId="0" xfId="0" applyFill="1" applyAlignment="1" applyProtection="1">
      <alignment vertical="top"/>
      <protection hidden="1"/>
    </xf>
    <xf numFmtId="0" fontId="0" fillId="11" borderId="0" xfId="0" applyFill="1" applyAlignment="1" applyProtection="1">
      <alignment horizontal="left" vertical="top"/>
      <protection hidden="1"/>
    </xf>
    <xf numFmtId="0" fontId="0" fillId="11" borderId="0" xfId="0" applyFill="1" applyAlignment="1" applyProtection="1">
      <alignment horizontal="center"/>
      <protection hidden="1"/>
    </xf>
    <xf numFmtId="0" fontId="0" fillId="11" borderId="0" xfId="0" applyFill="1" applyAlignment="1">
      <alignment vertical="center"/>
    </xf>
    <xf numFmtId="0" fontId="0" fillId="11" borderId="0" xfId="0" applyFill="1" applyAlignment="1" applyProtection="1">
      <alignment vertical="top" wrapText="1"/>
      <protection hidden="1"/>
    </xf>
    <xf numFmtId="0" fontId="48" fillId="11" borderId="0" xfId="0" applyFont="1" applyFill="1" applyAlignment="1">
      <alignment horizontal="left" vertical="center" indent="5"/>
    </xf>
    <xf numFmtId="0" fontId="6" fillId="11" borderId="0" xfId="0" applyFont="1" applyFill="1" applyAlignment="1" applyProtection="1">
      <alignment horizontal="left" vertical="center"/>
      <protection hidden="1"/>
    </xf>
    <xf numFmtId="164" fontId="6" fillId="11" borderId="0" xfId="0" applyNumberFormat="1" applyFont="1" applyFill="1" applyAlignment="1" applyProtection="1">
      <alignment horizontal="center" vertical="center"/>
      <protection hidden="1"/>
    </xf>
    <xf numFmtId="0" fontId="0" fillId="11" borderId="0" xfId="0" applyFill="1" applyAlignment="1">
      <alignment horizontal="left" vertical="center" indent="5"/>
    </xf>
    <xf numFmtId="0" fontId="6" fillId="11" borderId="0" xfId="0" applyFont="1" applyFill="1" applyAlignment="1" applyProtection="1">
      <alignment horizontal="left" vertical="center" wrapText="1"/>
      <protection hidden="1"/>
    </xf>
    <xf numFmtId="0" fontId="49" fillId="11" borderId="0" xfId="0" applyFont="1" applyFill="1" applyAlignment="1">
      <alignment vertical="center"/>
    </xf>
    <xf numFmtId="0" fontId="51" fillId="11" borderId="0" xfId="0" applyFont="1" applyFill="1" applyAlignment="1">
      <alignment horizontal="left" vertical="center" indent="3"/>
    </xf>
    <xf numFmtId="0" fontId="0" fillId="0" borderId="47" xfId="0" applyBorder="1" applyProtection="1">
      <protection locked="0"/>
    </xf>
    <xf numFmtId="0" fontId="0" fillId="0" borderId="9" xfId="0" applyBorder="1" applyProtection="1">
      <protection locked="0"/>
    </xf>
    <xf numFmtId="0" fontId="0" fillId="0" borderId="10" xfId="0" applyBorder="1" applyProtection="1">
      <protection locked="0"/>
    </xf>
    <xf numFmtId="0" fontId="0" fillId="0" borderId="11" xfId="0" applyBorder="1" applyProtection="1">
      <protection locked="0"/>
    </xf>
    <xf numFmtId="0" fontId="3" fillId="2" borderId="12"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3" xfId="0" applyFont="1" applyFill="1" applyBorder="1" applyAlignment="1">
      <alignment horizontal="center" vertical="center"/>
    </xf>
    <xf numFmtId="0" fontId="0" fillId="0" borderId="7" xfId="0" applyBorder="1" applyAlignment="1">
      <alignment horizontal="right"/>
    </xf>
    <xf numFmtId="0" fontId="0" fillId="0" borderId="0" xfId="0" applyAlignment="1">
      <alignment horizontal="right"/>
    </xf>
    <xf numFmtId="0" fontId="0" fillId="0" borderId="5" xfId="0" applyBorder="1" applyAlignment="1">
      <alignment horizontal="right"/>
    </xf>
    <xf numFmtId="49" fontId="0" fillId="4" borderId="2" xfId="0" applyNumberFormat="1" applyFill="1" applyBorder="1" applyProtection="1">
      <protection locked="0"/>
    </xf>
    <xf numFmtId="49" fontId="0" fillId="4" borderId="3" xfId="0" applyNumberFormat="1" applyFill="1" applyBorder="1" applyProtection="1">
      <protection locked="0"/>
    </xf>
    <xf numFmtId="0" fontId="9" fillId="10" borderId="21" xfId="0" applyFont="1" applyFill="1" applyBorder="1" applyAlignment="1">
      <alignment vertical="center"/>
    </xf>
    <xf numFmtId="0" fontId="9" fillId="10" borderId="23" xfId="0" applyFont="1" applyFill="1" applyBorder="1" applyAlignment="1">
      <alignment vertical="center"/>
    </xf>
    <xf numFmtId="0" fontId="10" fillId="11" borderId="12" xfId="0" applyFont="1" applyFill="1" applyBorder="1" applyAlignment="1">
      <alignment horizontal="center" vertical="center"/>
    </xf>
    <xf numFmtId="0" fontId="10" fillId="11" borderId="19" xfId="0" applyFont="1" applyFill="1" applyBorder="1" applyAlignment="1">
      <alignment horizontal="center" vertical="center"/>
    </xf>
    <xf numFmtId="0" fontId="10" fillId="11" borderId="13" xfId="0" applyFont="1" applyFill="1"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0" fillId="9" borderId="21" xfId="0" applyFill="1" applyBorder="1"/>
    <xf numFmtId="0" fontId="0" fillId="9" borderId="22" xfId="0" applyFill="1" applyBorder="1"/>
    <xf numFmtId="0" fontId="0" fillId="9" borderId="24" xfId="0" applyFill="1" applyBorder="1"/>
    <xf numFmtId="0" fontId="0" fillId="9" borderId="25" xfId="0" applyFill="1" applyBorder="1"/>
    <xf numFmtId="0" fontId="0" fillId="0" borderId="7" xfId="0" applyBorder="1" applyAlignment="1">
      <alignment horizontal="center"/>
    </xf>
    <xf numFmtId="0" fontId="0" fillId="0" borderId="0" xfId="0" applyAlignment="1">
      <alignment horizontal="center"/>
    </xf>
    <xf numFmtId="0" fontId="0" fillId="0" borderId="8" xfId="0" applyBorder="1" applyAlignment="1">
      <alignment horizontal="center"/>
    </xf>
    <xf numFmtId="0" fontId="0" fillId="9" borderId="7" xfId="0" applyFill="1" applyBorder="1"/>
    <xf numFmtId="0" fontId="0" fillId="9" borderId="0" xfId="0" applyFill="1"/>
    <xf numFmtId="49" fontId="0" fillId="4" borderId="47" xfId="0" applyNumberFormat="1" applyFill="1" applyBorder="1" applyProtection="1">
      <protection locked="0"/>
    </xf>
    <xf numFmtId="49" fontId="0" fillId="4" borderId="4" xfId="0" applyNumberFormat="1" applyFill="1" applyBorder="1" applyProtection="1">
      <protection locked="0"/>
    </xf>
    <xf numFmtId="49" fontId="0" fillId="4" borderId="9" xfId="0" applyNumberFormat="1" applyFill="1" applyBorder="1" applyProtection="1">
      <protection locked="0"/>
    </xf>
    <xf numFmtId="0" fontId="9" fillId="10" borderId="32" xfId="0" applyFont="1" applyFill="1" applyBorder="1" applyAlignment="1">
      <alignment horizontal="center"/>
    </xf>
    <xf numFmtId="0" fontId="9" fillId="10" borderId="33" xfId="0" applyFont="1" applyFill="1" applyBorder="1" applyAlignment="1">
      <alignment horizontal="center"/>
    </xf>
    <xf numFmtId="0" fontId="9" fillId="12" borderId="12" xfId="0" applyFont="1" applyFill="1" applyBorder="1" applyAlignment="1">
      <alignment horizontal="center" vertical="center"/>
    </xf>
    <xf numFmtId="0" fontId="9" fillId="12" borderId="19" xfId="0" applyFont="1" applyFill="1" applyBorder="1" applyAlignment="1">
      <alignment horizontal="center" vertical="center"/>
    </xf>
    <xf numFmtId="0" fontId="9" fillId="12" borderId="13" xfId="0" applyFont="1" applyFill="1" applyBorder="1" applyAlignment="1">
      <alignment horizontal="center" vertical="center"/>
    </xf>
    <xf numFmtId="0" fontId="2" fillId="9" borderId="12" xfId="0" applyFont="1" applyFill="1" applyBorder="1" applyAlignment="1">
      <alignment horizontal="right"/>
    </xf>
    <xf numFmtId="0" fontId="2" fillId="9" borderId="19" xfId="0" applyFont="1" applyFill="1" applyBorder="1" applyAlignment="1">
      <alignment horizontal="right"/>
    </xf>
    <xf numFmtId="0" fontId="0" fillId="7" borderId="22" xfId="0" applyFill="1" applyBorder="1" applyAlignment="1">
      <alignment horizontal="center"/>
    </xf>
    <xf numFmtId="0" fontId="0" fillId="7" borderId="23" xfId="0" applyFill="1" applyBorder="1" applyAlignment="1">
      <alignment horizontal="center"/>
    </xf>
    <xf numFmtId="0" fontId="0" fillId="4" borderId="12" xfId="0" applyFill="1" applyBorder="1" applyAlignment="1">
      <alignment horizontal="center" vertical="center"/>
    </xf>
    <xf numFmtId="0" fontId="0" fillId="4" borderId="19" xfId="0" applyFill="1" applyBorder="1" applyAlignment="1">
      <alignment horizontal="center" vertical="center"/>
    </xf>
    <xf numFmtId="0" fontId="0" fillId="4" borderId="13" xfId="0" applyFill="1" applyBorder="1" applyAlignment="1">
      <alignment horizontal="center" vertical="center"/>
    </xf>
    <xf numFmtId="0" fontId="0" fillId="4" borderId="12" xfId="0" applyFill="1" applyBorder="1" applyAlignment="1" applyProtection="1">
      <alignment horizontal="center"/>
      <protection locked="0"/>
    </xf>
    <xf numFmtId="0" fontId="0" fillId="4" borderId="19" xfId="0" applyFill="1" applyBorder="1" applyAlignment="1" applyProtection="1">
      <alignment horizontal="center"/>
      <protection locked="0"/>
    </xf>
    <xf numFmtId="0" fontId="0" fillId="4" borderId="13" xfId="0" applyFill="1" applyBorder="1" applyAlignment="1" applyProtection="1">
      <alignment horizontal="center"/>
      <protection locked="0"/>
    </xf>
    <xf numFmtId="0" fontId="0" fillId="4" borderId="12" xfId="0" applyFill="1" applyBorder="1" applyAlignment="1">
      <alignment horizontal="center"/>
    </xf>
    <xf numFmtId="0" fontId="0" fillId="4" borderId="19" xfId="0" applyFill="1" applyBorder="1" applyAlignment="1">
      <alignment horizontal="center"/>
    </xf>
    <xf numFmtId="0" fontId="0" fillId="4" borderId="13" xfId="0" applyFill="1" applyBorder="1" applyAlignment="1">
      <alignment horizontal="center"/>
    </xf>
    <xf numFmtId="0" fontId="0" fillId="7" borderId="12" xfId="0" applyFill="1" applyBorder="1" applyAlignment="1">
      <alignment horizontal="center"/>
    </xf>
    <xf numFmtId="0" fontId="0" fillId="7" borderId="13" xfId="0" applyFill="1" applyBorder="1" applyAlignment="1">
      <alignment horizontal="center"/>
    </xf>
    <xf numFmtId="0" fontId="13" fillId="0" borderId="0" xfId="0" applyFont="1" applyAlignment="1">
      <alignment horizontal="center"/>
    </xf>
    <xf numFmtId="0" fontId="3" fillId="2" borderId="12" xfId="0" applyFont="1" applyFill="1" applyBorder="1" applyAlignment="1">
      <alignment horizontal="center"/>
    </xf>
    <xf numFmtId="0" fontId="3" fillId="2" borderId="19" xfId="0" applyFont="1" applyFill="1" applyBorder="1" applyAlignment="1">
      <alignment horizontal="center"/>
    </xf>
    <xf numFmtId="0" fontId="3" fillId="2" borderId="13" xfId="0" applyFont="1" applyFill="1" applyBorder="1" applyAlignment="1">
      <alignment horizontal="center"/>
    </xf>
    <xf numFmtId="0" fontId="7" fillId="0" borderId="7" xfId="0" applyFont="1" applyBorder="1" applyAlignment="1">
      <alignment horizontal="center"/>
    </xf>
    <xf numFmtId="0" fontId="7" fillId="0" borderId="0" xfId="0" applyFont="1" applyAlignment="1">
      <alignment horizontal="center"/>
    </xf>
    <xf numFmtId="0" fontId="7" fillId="0" borderId="8" xfId="0" applyFont="1" applyBorder="1" applyAlignment="1">
      <alignment horizontal="center"/>
    </xf>
    <xf numFmtId="0" fontId="9" fillId="14" borderId="45" xfId="0" applyFont="1" applyFill="1" applyBorder="1"/>
    <xf numFmtId="0" fontId="9" fillId="14" borderId="49" xfId="0" applyFont="1" applyFill="1" applyBorder="1"/>
    <xf numFmtId="0" fontId="9" fillId="14" borderId="50" xfId="0" applyFont="1" applyFill="1" applyBorder="1"/>
    <xf numFmtId="0" fontId="0" fillId="4" borderId="2" xfId="0" applyFill="1" applyBorder="1" applyProtection="1">
      <protection locked="0"/>
    </xf>
    <xf numFmtId="0" fontId="0" fillId="4" borderId="4" xfId="0" applyFill="1" applyBorder="1" applyProtection="1">
      <protection locked="0"/>
    </xf>
    <xf numFmtId="0" fontId="0" fillId="4" borderId="3" xfId="0" applyFill="1" applyBorder="1" applyProtection="1">
      <protection locked="0"/>
    </xf>
    <xf numFmtId="0" fontId="14" fillId="0" borderId="0" xfId="0" applyFont="1" applyAlignment="1" applyProtection="1">
      <alignment vertical="center" wrapText="1"/>
      <protection locked="0"/>
    </xf>
    <xf numFmtId="0" fontId="30" fillId="0" borderId="0" xfId="0" applyFont="1" applyAlignment="1">
      <alignment horizontal="center" vertical="center"/>
    </xf>
    <xf numFmtId="0" fontId="7" fillId="0" borderId="51"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33" fillId="0" borderId="0" xfId="0" applyFont="1" applyAlignment="1">
      <alignment horizontal="center" vertical="center"/>
    </xf>
    <xf numFmtId="0" fontId="37" fillId="0" borderId="0" xfId="0" applyFont="1" applyAlignment="1">
      <alignment horizontal="center" vertical="center"/>
    </xf>
    <xf numFmtId="0" fontId="32" fillId="0" borderId="0" xfId="0" applyFont="1" applyAlignment="1">
      <alignment horizontal="center" vertical="center"/>
    </xf>
    <xf numFmtId="0" fontId="31" fillId="0" borderId="0" xfId="0" applyFont="1" applyAlignment="1">
      <alignment horizontal="center" vertical="center"/>
    </xf>
    <xf numFmtId="0" fontId="0" fillId="0" borderId="21" xfId="0" applyBorder="1" applyAlignment="1" applyProtection="1">
      <alignment horizontal="center"/>
      <protection hidden="1"/>
    </xf>
    <xf numFmtId="0" fontId="0" fillId="0" borderId="22" xfId="0" applyBorder="1" applyAlignment="1" applyProtection="1">
      <alignment horizontal="center"/>
      <protection hidden="1"/>
    </xf>
    <xf numFmtId="0" fontId="0" fillId="0" borderId="23" xfId="0" applyBorder="1" applyAlignment="1" applyProtection="1">
      <alignment horizontal="center"/>
      <protection hidden="1"/>
    </xf>
    <xf numFmtId="0" fontId="0" fillId="0" borderId="46" xfId="0" applyBorder="1" applyAlignment="1" applyProtection="1">
      <alignment horizontal="center"/>
      <protection hidden="1"/>
    </xf>
    <xf numFmtId="0" fontId="0" fillId="0" borderId="49" xfId="0" applyBorder="1" applyAlignment="1" applyProtection="1">
      <alignment horizontal="center"/>
      <protection hidden="1"/>
    </xf>
    <xf numFmtId="0" fontId="0" fillId="0" borderId="79" xfId="0" applyBorder="1" applyAlignment="1" applyProtection="1">
      <alignment horizontal="center"/>
      <protection hidden="1"/>
    </xf>
  </cellXfs>
  <cellStyles count="5">
    <cellStyle name="Currency" xfId="2" builtinId="4"/>
    <cellStyle name="Hyperlink" xfId="1" builtinId="8"/>
    <cellStyle name="Normal" xfId="0" builtinId="0"/>
    <cellStyle name="Normal 2 2 2" xfId="3" xr:uid="{1ED0FFDC-0C01-46E9-8F77-56B442F5CFF5}"/>
    <cellStyle name="Normal 4 2" xfId="4" xr:uid="{4D705E56-2E48-4B50-A6F6-E00B4907A173}"/>
  </cellStyles>
  <dxfs count="41">
    <dxf>
      <font>
        <color rgb="FFA80000"/>
      </font>
      <fill>
        <patternFill>
          <bgColor rgb="FFFFB3CC"/>
        </patternFill>
      </fill>
    </dxf>
    <dxf>
      <font>
        <color rgb="FFA80000"/>
      </font>
      <fill>
        <patternFill>
          <bgColor rgb="FFFFB3CC"/>
        </patternFill>
      </fill>
    </dxf>
    <dxf>
      <font>
        <b/>
        <i val="0"/>
      </font>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theme="9" tint="0.79998168889431442"/>
        </patternFill>
      </fill>
    </dxf>
    <dxf>
      <fill>
        <patternFill>
          <bgColor theme="9" tint="0.79998168889431442"/>
        </patternFill>
      </fill>
    </dxf>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theme="0"/>
      </font>
      <fill>
        <patternFill>
          <bgColor rgb="FF00B050"/>
        </patternFill>
      </fill>
    </dxf>
    <dxf>
      <font>
        <color theme="0"/>
      </font>
      <fill>
        <patternFill>
          <bgColor rgb="FFFF0000"/>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FFB3CC"/>
      <color rgb="FFA80000"/>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5</xdr:col>
          <xdr:colOff>449580</xdr:colOff>
          <xdr:row>2</xdr:row>
          <xdr:rowOff>106680</xdr:rowOff>
        </xdr:from>
        <xdr:to>
          <xdr:col>5</xdr:col>
          <xdr:colOff>1005840</xdr:colOff>
          <xdr:row>4</xdr:row>
          <xdr:rowOff>114300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5</xdr:col>
          <xdr:colOff>1066800</xdr:colOff>
          <xdr:row>2</xdr:row>
          <xdr:rowOff>106680</xdr:rowOff>
        </xdr:from>
        <xdr:to>
          <xdr:col>6</xdr:col>
          <xdr:colOff>525780</xdr:colOff>
          <xdr:row>4</xdr:row>
          <xdr:rowOff>106680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5</xdr:col>
          <xdr:colOff>449580</xdr:colOff>
          <xdr:row>4</xdr:row>
          <xdr:rowOff>76200</xdr:rowOff>
        </xdr:from>
        <xdr:to>
          <xdr:col>5</xdr:col>
          <xdr:colOff>1013460</xdr:colOff>
          <xdr:row>6</xdr:row>
          <xdr:rowOff>106680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2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5</xdr:col>
          <xdr:colOff>1066800</xdr:colOff>
          <xdr:row>4</xdr:row>
          <xdr:rowOff>76200</xdr:rowOff>
        </xdr:from>
        <xdr:to>
          <xdr:col>6</xdr:col>
          <xdr:colOff>533400</xdr:colOff>
          <xdr:row>6</xdr:row>
          <xdr:rowOff>76200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2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5</xdr:col>
          <xdr:colOff>457200</xdr:colOff>
          <xdr:row>6</xdr:row>
          <xdr:rowOff>68580</xdr:rowOff>
        </xdr:from>
        <xdr:to>
          <xdr:col>5</xdr:col>
          <xdr:colOff>1013460</xdr:colOff>
          <xdr:row>8</xdr:row>
          <xdr:rowOff>76200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2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5</xdr:col>
          <xdr:colOff>1082040</xdr:colOff>
          <xdr:row>6</xdr:row>
          <xdr:rowOff>68580</xdr:rowOff>
        </xdr:from>
        <xdr:to>
          <xdr:col>6</xdr:col>
          <xdr:colOff>548640</xdr:colOff>
          <xdr:row>8</xdr:row>
          <xdr:rowOff>68580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2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5</xdr:col>
          <xdr:colOff>457200</xdr:colOff>
          <xdr:row>13</xdr:row>
          <xdr:rowOff>76200</xdr:rowOff>
        </xdr:from>
        <xdr:to>
          <xdr:col>5</xdr:col>
          <xdr:colOff>1013460</xdr:colOff>
          <xdr:row>15</xdr:row>
          <xdr:rowOff>129540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2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5</xdr:col>
          <xdr:colOff>1082040</xdr:colOff>
          <xdr:row>13</xdr:row>
          <xdr:rowOff>76200</xdr:rowOff>
        </xdr:from>
        <xdr:to>
          <xdr:col>6</xdr:col>
          <xdr:colOff>533400</xdr:colOff>
          <xdr:row>15</xdr:row>
          <xdr:rowOff>114300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2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5</xdr:col>
          <xdr:colOff>480060</xdr:colOff>
          <xdr:row>18</xdr:row>
          <xdr:rowOff>91440</xdr:rowOff>
        </xdr:from>
        <xdr:to>
          <xdr:col>5</xdr:col>
          <xdr:colOff>1043940</xdr:colOff>
          <xdr:row>20</xdr:row>
          <xdr:rowOff>106680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2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15240</xdr:colOff>
          <xdr:row>18</xdr:row>
          <xdr:rowOff>91440</xdr:rowOff>
        </xdr:from>
        <xdr:to>
          <xdr:col>6</xdr:col>
          <xdr:colOff>556260</xdr:colOff>
          <xdr:row>20</xdr:row>
          <xdr:rowOff>91440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2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5</xdr:col>
          <xdr:colOff>487680</xdr:colOff>
          <xdr:row>21</xdr:row>
          <xdr:rowOff>106680</xdr:rowOff>
        </xdr:from>
        <xdr:to>
          <xdr:col>5</xdr:col>
          <xdr:colOff>1051560</xdr:colOff>
          <xdr:row>23</xdr:row>
          <xdr:rowOff>129540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2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15240</xdr:colOff>
          <xdr:row>21</xdr:row>
          <xdr:rowOff>106680</xdr:rowOff>
        </xdr:from>
        <xdr:to>
          <xdr:col>6</xdr:col>
          <xdr:colOff>563880</xdr:colOff>
          <xdr:row>23</xdr:row>
          <xdr:rowOff>106680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2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5</xdr:col>
          <xdr:colOff>487680</xdr:colOff>
          <xdr:row>24</xdr:row>
          <xdr:rowOff>68580</xdr:rowOff>
        </xdr:from>
        <xdr:to>
          <xdr:col>5</xdr:col>
          <xdr:colOff>1043940</xdr:colOff>
          <xdr:row>26</xdr:row>
          <xdr:rowOff>91440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2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15240</xdr:colOff>
          <xdr:row>24</xdr:row>
          <xdr:rowOff>68580</xdr:rowOff>
        </xdr:from>
        <xdr:to>
          <xdr:col>6</xdr:col>
          <xdr:colOff>563880</xdr:colOff>
          <xdr:row>26</xdr:row>
          <xdr:rowOff>68580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2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5</xdr:col>
          <xdr:colOff>487680</xdr:colOff>
          <xdr:row>27</xdr:row>
          <xdr:rowOff>22860</xdr:rowOff>
        </xdr:from>
        <xdr:to>
          <xdr:col>5</xdr:col>
          <xdr:colOff>1043940</xdr:colOff>
          <xdr:row>29</xdr:row>
          <xdr:rowOff>76200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2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15240</xdr:colOff>
          <xdr:row>27</xdr:row>
          <xdr:rowOff>22860</xdr:rowOff>
        </xdr:from>
        <xdr:to>
          <xdr:col>6</xdr:col>
          <xdr:colOff>563880</xdr:colOff>
          <xdr:row>29</xdr:row>
          <xdr:rowOff>60960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2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 NO</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2</xdr:col>
      <xdr:colOff>9525</xdr:colOff>
      <xdr:row>6</xdr:row>
      <xdr:rowOff>34926</xdr:rowOff>
    </xdr:from>
    <xdr:to>
      <xdr:col>9</xdr:col>
      <xdr:colOff>600075</xdr:colOff>
      <xdr:row>11</xdr:row>
      <xdr:rowOff>47626</xdr:rowOff>
    </xdr:to>
    <xdr:sp macro="" textlink="" fLocksText="0">
      <xdr:nvSpPr>
        <xdr:cNvPr id="2" name="TextBox 1">
          <a:extLst>
            <a:ext uri="{FF2B5EF4-FFF2-40B4-BE49-F238E27FC236}">
              <a16:creationId xmlns:a16="http://schemas.microsoft.com/office/drawing/2014/main" id="{00000000-0008-0000-0300-000002000000}"/>
            </a:ext>
          </a:extLst>
        </xdr:cNvPr>
        <xdr:cNvSpPr txBox="1"/>
      </xdr:nvSpPr>
      <xdr:spPr>
        <a:xfrm>
          <a:off x="1028700" y="1216026"/>
          <a:ext cx="8058150" cy="727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fPrintsWithSheet="0"/>
  </xdr:twoCellAnchor>
  <mc:AlternateContent xmlns:mc="http://schemas.openxmlformats.org/markup-compatibility/2006">
    <mc:Choice xmlns:a14="http://schemas.microsoft.com/office/drawing/2010/main" Requires="a14">
      <xdr:twoCellAnchor editAs="absolute">
        <xdr:from>
          <xdr:col>5</xdr:col>
          <xdr:colOff>15240</xdr:colOff>
          <xdr:row>12</xdr:row>
          <xdr:rowOff>38100</xdr:rowOff>
        </xdr:from>
        <xdr:to>
          <xdr:col>5</xdr:col>
          <xdr:colOff>563880</xdr:colOff>
          <xdr:row>14</xdr:row>
          <xdr:rowOff>99060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5</xdr:col>
          <xdr:colOff>632460</xdr:colOff>
          <xdr:row>12</xdr:row>
          <xdr:rowOff>38100</xdr:rowOff>
        </xdr:from>
        <xdr:to>
          <xdr:col>6</xdr:col>
          <xdr:colOff>320040</xdr:colOff>
          <xdr:row>14</xdr:row>
          <xdr:rowOff>91440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1402080</xdr:colOff>
          <xdr:row>37</xdr:row>
          <xdr:rowOff>68580</xdr:rowOff>
        </xdr:from>
        <xdr:to>
          <xdr:col>3</xdr:col>
          <xdr:colOff>1958340</xdr:colOff>
          <xdr:row>39</xdr:row>
          <xdr:rowOff>76200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2019300</xdr:colOff>
          <xdr:row>37</xdr:row>
          <xdr:rowOff>68580</xdr:rowOff>
        </xdr:from>
        <xdr:to>
          <xdr:col>4</xdr:col>
          <xdr:colOff>358140</xdr:colOff>
          <xdr:row>39</xdr:row>
          <xdr:rowOff>68580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1402080</xdr:colOff>
          <xdr:row>39</xdr:row>
          <xdr:rowOff>68580</xdr:rowOff>
        </xdr:from>
        <xdr:to>
          <xdr:col>3</xdr:col>
          <xdr:colOff>1958340</xdr:colOff>
          <xdr:row>41</xdr:row>
          <xdr:rowOff>76200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2019300</xdr:colOff>
          <xdr:row>39</xdr:row>
          <xdr:rowOff>68580</xdr:rowOff>
        </xdr:from>
        <xdr:to>
          <xdr:col>4</xdr:col>
          <xdr:colOff>358140</xdr:colOff>
          <xdr:row>41</xdr:row>
          <xdr:rowOff>68580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1402080</xdr:colOff>
          <xdr:row>41</xdr:row>
          <xdr:rowOff>60960</xdr:rowOff>
        </xdr:from>
        <xdr:to>
          <xdr:col>3</xdr:col>
          <xdr:colOff>1958340</xdr:colOff>
          <xdr:row>43</xdr:row>
          <xdr:rowOff>68580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2019300</xdr:colOff>
          <xdr:row>41</xdr:row>
          <xdr:rowOff>60960</xdr:rowOff>
        </xdr:from>
        <xdr:to>
          <xdr:col>4</xdr:col>
          <xdr:colOff>358140</xdr:colOff>
          <xdr:row>43</xdr:row>
          <xdr:rowOff>60960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1402080</xdr:colOff>
          <xdr:row>43</xdr:row>
          <xdr:rowOff>53340</xdr:rowOff>
        </xdr:from>
        <xdr:to>
          <xdr:col>3</xdr:col>
          <xdr:colOff>1958340</xdr:colOff>
          <xdr:row>45</xdr:row>
          <xdr:rowOff>60960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2019300</xdr:colOff>
          <xdr:row>43</xdr:row>
          <xdr:rowOff>53340</xdr:rowOff>
        </xdr:from>
        <xdr:to>
          <xdr:col>4</xdr:col>
          <xdr:colOff>342900</xdr:colOff>
          <xdr:row>45</xdr:row>
          <xdr:rowOff>53340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 NO</a:t>
              </a:r>
            </a:p>
          </xdr:txBody>
        </xdr:sp>
        <xdr:clientData fLocksWithSheet="0"/>
      </xdr:twoCellAnchor>
    </mc:Choice>
    <mc:Fallback/>
  </mc:AlternateContent>
  <xdr:twoCellAnchor editAs="absolute">
    <xdr:from>
      <xdr:col>4</xdr:col>
      <xdr:colOff>742951</xdr:colOff>
      <xdr:row>40</xdr:row>
      <xdr:rowOff>25400</xdr:rowOff>
    </xdr:from>
    <xdr:to>
      <xdr:col>9</xdr:col>
      <xdr:colOff>628651</xdr:colOff>
      <xdr:row>46</xdr:row>
      <xdr:rowOff>57150</xdr:rowOff>
    </xdr:to>
    <xdr:sp macro="" textlink="" fLocksText="0">
      <xdr:nvSpPr>
        <xdr:cNvPr id="26" name="TextBox 25">
          <a:extLst>
            <a:ext uri="{FF2B5EF4-FFF2-40B4-BE49-F238E27FC236}">
              <a16:creationId xmlns:a16="http://schemas.microsoft.com/office/drawing/2014/main" id="{00000000-0008-0000-0300-00001A000000}"/>
            </a:ext>
          </a:extLst>
        </xdr:cNvPr>
        <xdr:cNvSpPr txBox="1"/>
      </xdr:nvSpPr>
      <xdr:spPr>
        <a:xfrm>
          <a:off x="5038726" y="6892925"/>
          <a:ext cx="4076700" cy="1117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fPrintsWithSheet="0"/>
  </xdr:twoCellAnchor>
  <xdr:twoCellAnchor editAs="absolute">
    <xdr:from>
      <xdr:col>2</xdr:col>
      <xdr:colOff>0</xdr:colOff>
      <xdr:row>14</xdr:row>
      <xdr:rowOff>19050</xdr:rowOff>
    </xdr:from>
    <xdr:to>
      <xdr:col>9</xdr:col>
      <xdr:colOff>587375</xdr:colOff>
      <xdr:row>18</xdr:row>
      <xdr:rowOff>57150</xdr:rowOff>
    </xdr:to>
    <xdr:sp macro="" textlink="" fLocksText="0">
      <xdr:nvSpPr>
        <xdr:cNvPr id="29" name="TextBox 28">
          <a:extLst>
            <a:ext uri="{FF2B5EF4-FFF2-40B4-BE49-F238E27FC236}">
              <a16:creationId xmlns:a16="http://schemas.microsoft.com/office/drawing/2014/main" id="{00000000-0008-0000-0300-00001D000000}"/>
            </a:ext>
          </a:extLst>
        </xdr:cNvPr>
        <xdr:cNvSpPr txBox="1"/>
      </xdr:nvSpPr>
      <xdr:spPr>
        <a:xfrm>
          <a:off x="1019175" y="2381250"/>
          <a:ext cx="8054975"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fPrintsWithSheet="0"/>
  </xdr:twoCellAnchor>
  <xdr:twoCellAnchor editAs="absolute">
    <xdr:from>
      <xdr:col>2</xdr:col>
      <xdr:colOff>19050</xdr:colOff>
      <xdr:row>22</xdr:row>
      <xdr:rowOff>19050</xdr:rowOff>
    </xdr:from>
    <xdr:to>
      <xdr:col>9</xdr:col>
      <xdr:colOff>606425</xdr:colOff>
      <xdr:row>27</xdr:row>
      <xdr:rowOff>28575</xdr:rowOff>
    </xdr:to>
    <xdr:sp macro="" textlink="" fLocksText="0">
      <xdr:nvSpPr>
        <xdr:cNvPr id="31" name="TextBox 30">
          <a:extLst>
            <a:ext uri="{FF2B5EF4-FFF2-40B4-BE49-F238E27FC236}">
              <a16:creationId xmlns:a16="http://schemas.microsoft.com/office/drawing/2014/main" id="{00000000-0008-0000-0300-00001F000000}"/>
            </a:ext>
          </a:extLst>
        </xdr:cNvPr>
        <xdr:cNvSpPr txBox="1"/>
      </xdr:nvSpPr>
      <xdr:spPr>
        <a:xfrm>
          <a:off x="1038225" y="3790950"/>
          <a:ext cx="8054975" cy="720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fPrintsWithSheet="0"/>
  </xdr:twoCellAnchor>
  <xdr:twoCellAnchor editAs="absolute">
    <xdr:from>
      <xdr:col>2</xdr:col>
      <xdr:colOff>28575</xdr:colOff>
      <xdr:row>30</xdr:row>
      <xdr:rowOff>38100</xdr:rowOff>
    </xdr:from>
    <xdr:to>
      <xdr:col>9</xdr:col>
      <xdr:colOff>615950</xdr:colOff>
      <xdr:row>34</xdr:row>
      <xdr:rowOff>38100</xdr:rowOff>
    </xdr:to>
    <xdr:sp macro="" textlink="" fLocksText="0">
      <xdr:nvSpPr>
        <xdr:cNvPr id="32" name="TextBox 31">
          <a:extLst>
            <a:ext uri="{FF2B5EF4-FFF2-40B4-BE49-F238E27FC236}">
              <a16:creationId xmlns:a16="http://schemas.microsoft.com/office/drawing/2014/main" id="{00000000-0008-0000-0300-000020000000}"/>
            </a:ext>
          </a:extLst>
        </xdr:cNvPr>
        <xdr:cNvSpPr txBox="1"/>
      </xdr:nvSpPr>
      <xdr:spPr>
        <a:xfrm>
          <a:off x="1047750" y="4991100"/>
          <a:ext cx="8054975"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fPrintsWithSheet="0"/>
  </xdr:twoCellAnchor>
  <mc:AlternateContent xmlns:mc="http://schemas.openxmlformats.org/markup-compatibility/2006">
    <mc:Choice xmlns:a14="http://schemas.microsoft.com/office/drawing/2010/main" Requires="a14">
      <xdr:twoCellAnchor editAs="absolute">
        <xdr:from>
          <xdr:col>8</xdr:col>
          <xdr:colOff>609600</xdr:colOff>
          <xdr:row>37</xdr:row>
          <xdr:rowOff>76200</xdr:rowOff>
        </xdr:from>
        <xdr:to>
          <xdr:col>9</xdr:col>
          <xdr:colOff>411480</xdr:colOff>
          <xdr:row>39</xdr:row>
          <xdr:rowOff>99060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9</xdr:col>
          <xdr:colOff>358140</xdr:colOff>
          <xdr:row>37</xdr:row>
          <xdr:rowOff>76200</xdr:rowOff>
        </xdr:from>
        <xdr:to>
          <xdr:col>10</xdr:col>
          <xdr:colOff>30480</xdr:colOff>
          <xdr:row>39</xdr:row>
          <xdr:rowOff>91440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 NO</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381000</xdr:colOff>
          <xdr:row>11</xdr:row>
          <xdr:rowOff>38100</xdr:rowOff>
        </xdr:from>
        <xdr:to>
          <xdr:col>3</xdr:col>
          <xdr:colOff>213360</xdr:colOff>
          <xdr:row>11</xdr:row>
          <xdr:rowOff>220980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4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2</xdr:col>
      <xdr:colOff>3078480</xdr:colOff>
      <xdr:row>1</xdr:row>
      <xdr:rowOff>15241</xdr:rowOff>
    </xdr:from>
    <xdr:ext cx="2973070" cy="886099"/>
    <xdr:pic>
      <xdr:nvPicPr>
        <xdr:cNvPr id="2" name="Picture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7930" y="12066"/>
          <a:ext cx="2973070" cy="88609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11</xdr:col>
      <xdr:colOff>237333</xdr:colOff>
      <xdr:row>37</xdr:row>
      <xdr:rowOff>15021</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609600" y="0"/>
          <a:ext cx="6333333" cy="6828571"/>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orb.edinburgh.gov.uk/downloads/download/2876/teaching-calendar---session-dates"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trlProp" Target="../ctrlProps/ctrlProp29.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pageSetUpPr autoPageBreaks="0"/>
  </sheetPr>
  <dimension ref="A1:AG50"/>
  <sheetViews>
    <sheetView showGridLines="0" tabSelected="1" topLeftCell="F1" zoomScale="91" zoomScaleNormal="91" workbookViewId="0">
      <selection activeCell="K15" sqref="K15:L15"/>
    </sheetView>
  </sheetViews>
  <sheetFormatPr defaultRowHeight="14.4" x14ac:dyDescent="0.3"/>
  <cols>
    <col min="1" max="1" width="2.77734375" hidden="1" customWidth="1"/>
    <col min="2" max="2" width="3.77734375" hidden="1" customWidth="1"/>
    <col min="3" max="3" width="4.21875" hidden="1" customWidth="1"/>
    <col min="4" max="4" width="2.5546875" hidden="1" customWidth="1"/>
    <col min="5" max="5" width="3.77734375" hidden="1" customWidth="1"/>
    <col min="7" max="7" width="18" customWidth="1"/>
    <col min="8" max="8" width="17.77734375" customWidth="1"/>
    <col min="9" max="9" width="24.5546875" customWidth="1"/>
    <col min="10" max="10" width="17" customWidth="1"/>
    <col min="11" max="11" width="25" customWidth="1"/>
    <col min="12" max="12" width="37.21875" customWidth="1"/>
    <col min="13" max="14" width="12.44140625" customWidth="1"/>
    <col min="16" max="16" width="10.77734375" customWidth="1"/>
    <col min="27" max="33" width="8.77734375" hidden="1" customWidth="1"/>
  </cols>
  <sheetData>
    <row r="1" spans="1:33" ht="15" thickBot="1" x14ac:dyDescent="0.35">
      <c r="A1" t="s">
        <v>108</v>
      </c>
      <c r="D1">
        <v>29</v>
      </c>
      <c r="G1" t="s">
        <v>107</v>
      </c>
      <c r="AA1" t="s">
        <v>140</v>
      </c>
      <c r="AG1" s="142">
        <v>0.33333333333333331</v>
      </c>
    </row>
    <row r="2" spans="1:33" ht="26.25" customHeight="1" thickBot="1" x14ac:dyDescent="0.35">
      <c r="A2" t="s">
        <v>103</v>
      </c>
      <c r="B2">
        <f>A3+B3+C3+D3+E3</f>
        <v>2</v>
      </c>
      <c r="G2" s="275" t="s">
        <v>34</v>
      </c>
      <c r="H2" s="276"/>
      <c r="I2" s="276"/>
      <c r="J2" s="276"/>
      <c r="K2" s="276"/>
      <c r="L2" s="277"/>
      <c r="AA2" t="s">
        <v>141</v>
      </c>
      <c r="AG2" s="142">
        <v>0.35416666666666669</v>
      </c>
    </row>
    <row r="3" spans="1:33" ht="15" customHeight="1" thickBot="1" x14ac:dyDescent="0.35">
      <c r="A3">
        <f>SUM(A4:A50)</f>
        <v>1</v>
      </c>
      <c r="B3">
        <f>SUM(B4:B50)</f>
        <v>1</v>
      </c>
      <c r="C3">
        <f>SUM(C4:C50)</f>
        <v>0</v>
      </c>
      <c r="D3">
        <f>SUM(D4:D50)</f>
        <v>0</v>
      </c>
      <c r="E3">
        <f>SUM(E4:E50)</f>
        <v>0</v>
      </c>
      <c r="G3" s="285" t="str">
        <f>IF(B2&lt;$D$1,"&lt;&lt;&lt;&lt;&lt;Please fill in everything highlighted in ORANGE&gt;&gt;&gt;&gt;&gt; ( Remember to complete all tabs)","Now complete Accommodation TAB")</f>
        <v>&lt;&lt;&lt;&lt;&lt;Please fill in everything highlighted in ORANGE&gt;&gt;&gt;&gt;&gt; ( Remember to complete all tabs)</v>
      </c>
      <c r="H3" s="286"/>
      <c r="I3" s="286"/>
      <c r="J3" s="286"/>
      <c r="K3" s="286"/>
      <c r="L3" s="287"/>
      <c r="AA3" t="s">
        <v>142</v>
      </c>
      <c r="AG3" s="142">
        <v>0.375</v>
      </c>
    </row>
    <row r="4" spans="1:33" x14ac:dyDescent="0.3">
      <c r="G4" s="63" t="s">
        <v>104</v>
      </c>
      <c r="H4" s="61" t="s">
        <v>51</v>
      </c>
      <c r="I4" s="29" t="s">
        <v>52</v>
      </c>
      <c r="J4" s="29" t="s">
        <v>67</v>
      </c>
      <c r="K4" s="29" t="s">
        <v>0</v>
      </c>
      <c r="L4" s="30" t="s">
        <v>53</v>
      </c>
      <c r="AA4" t="s">
        <v>143</v>
      </c>
      <c r="AG4" s="142">
        <v>0.39583333333333298</v>
      </c>
    </row>
    <row r="5" spans="1:33" ht="15" thickBot="1" x14ac:dyDescent="0.35">
      <c r="A5">
        <f>IF(ISBLANK(H5),0,1)</f>
        <v>0</v>
      </c>
      <c r="B5">
        <f t="shared" ref="B5:E5" si="0">IF(ISBLANK(I5),0,1)</f>
        <v>0</v>
      </c>
      <c r="C5">
        <f t="shared" si="0"/>
        <v>0</v>
      </c>
      <c r="D5">
        <f t="shared" si="0"/>
        <v>0</v>
      </c>
      <c r="E5">
        <f t="shared" si="0"/>
        <v>0</v>
      </c>
      <c r="G5" s="76"/>
      <c r="H5" s="62"/>
      <c r="I5" s="56"/>
      <c r="J5" s="56"/>
      <c r="K5" s="56"/>
      <c r="L5" s="97"/>
      <c r="AA5" t="s">
        <v>144</v>
      </c>
      <c r="AG5" s="142">
        <v>0.41666666666666702</v>
      </c>
    </row>
    <row r="6" spans="1:33" x14ac:dyDescent="0.3">
      <c r="G6" s="13"/>
      <c r="J6" s="89" t="s">
        <v>68</v>
      </c>
      <c r="L6" s="8"/>
      <c r="AA6" t="s">
        <v>145</v>
      </c>
      <c r="AG6" s="142">
        <v>0.4375</v>
      </c>
    </row>
    <row r="7" spans="1:33" ht="4.5" customHeight="1" x14ac:dyDescent="0.3">
      <c r="G7" s="42"/>
      <c r="H7" s="43"/>
      <c r="I7" s="43"/>
      <c r="J7" s="43"/>
      <c r="K7" s="43"/>
      <c r="L7" s="44"/>
      <c r="AA7" t="s">
        <v>146</v>
      </c>
      <c r="AG7" s="142">
        <v>0.45833333333333298</v>
      </c>
    </row>
    <row r="8" spans="1:33" x14ac:dyDescent="0.3">
      <c r="G8" s="14"/>
      <c r="L8" s="8"/>
      <c r="AA8" t="s">
        <v>147</v>
      </c>
      <c r="AG8" s="142">
        <v>0.47916666666666702</v>
      </c>
    </row>
    <row r="9" spans="1:33" x14ac:dyDescent="0.3">
      <c r="G9" s="14" t="s">
        <v>54</v>
      </c>
      <c r="L9" s="57"/>
      <c r="AA9" t="s">
        <v>148</v>
      </c>
      <c r="AG9" s="142">
        <v>0.5</v>
      </c>
    </row>
    <row r="10" spans="1:33" x14ac:dyDescent="0.3">
      <c r="G10" s="288" t="s">
        <v>105</v>
      </c>
      <c r="H10" s="289"/>
      <c r="I10" s="289"/>
      <c r="J10" s="289"/>
      <c r="K10" s="289"/>
      <c r="L10" s="290"/>
      <c r="AA10" t="s">
        <v>149</v>
      </c>
      <c r="AG10" s="142">
        <v>0.52083333333333304</v>
      </c>
    </row>
    <row r="11" spans="1:33" ht="4.5" customHeight="1" thickBot="1" x14ac:dyDescent="0.35">
      <c r="G11" s="45"/>
      <c r="H11" s="46"/>
      <c r="I11" s="46"/>
      <c r="J11" s="46"/>
      <c r="K11" s="46"/>
      <c r="L11" s="47"/>
      <c r="AA11" t="s">
        <v>150</v>
      </c>
      <c r="AG11" s="142">
        <v>0.54166666666666696</v>
      </c>
    </row>
    <row r="12" spans="1:33" x14ac:dyDescent="0.3">
      <c r="G12" s="14"/>
      <c r="H12" s="283" t="s">
        <v>55</v>
      </c>
      <c r="I12" s="284"/>
      <c r="K12" s="283" t="s">
        <v>124</v>
      </c>
      <c r="L12" s="284"/>
      <c r="AA12" t="s">
        <v>151</v>
      </c>
      <c r="AG12" s="142">
        <v>0.5625</v>
      </c>
    </row>
    <row r="13" spans="1:33" x14ac:dyDescent="0.3">
      <c r="A13">
        <f t="shared" ref="A13:A18" si="1">IF(ISBLANK(H13),0,1)</f>
        <v>0</v>
      </c>
      <c r="B13">
        <f>IF(ISBLANK(K13),0,1)</f>
        <v>0</v>
      </c>
      <c r="G13" s="31" t="s">
        <v>40</v>
      </c>
      <c r="H13" s="281"/>
      <c r="I13" s="282"/>
      <c r="J13" s="32" t="str">
        <f t="shared" ref="J13:J18" si="2">G13</f>
        <v>Name</v>
      </c>
      <c r="K13" s="281"/>
      <c r="L13" s="282"/>
      <c r="AA13" t="s">
        <v>152</v>
      </c>
      <c r="AG13" s="142">
        <v>0.58333333333333304</v>
      </c>
    </row>
    <row r="14" spans="1:33" x14ac:dyDescent="0.3">
      <c r="A14">
        <f t="shared" si="1"/>
        <v>0</v>
      </c>
      <c r="B14">
        <f t="shared" ref="B14:B18" si="3">IF(ISBLANK(K14),0,1)</f>
        <v>0</v>
      </c>
      <c r="G14" s="31" t="s">
        <v>99</v>
      </c>
      <c r="H14" s="281"/>
      <c r="I14" s="282"/>
      <c r="J14" s="32" t="str">
        <f t="shared" si="2"/>
        <v>Building</v>
      </c>
      <c r="K14" s="281"/>
      <c r="L14" s="282"/>
      <c r="AA14" t="s">
        <v>153</v>
      </c>
      <c r="AG14" s="142">
        <v>0.60416666666666696</v>
      </c>
    </row>
    <row r="15" spans="1:33" x14ac:dyDescent="0.3">
      <c r="A15">
        <f t="shared" si="1"/>
        <v>0</v>
      </c>
      <c r="B15">
        <f t="shared" si="3"/>
        <v>0</v>
      </c>
      <c r="G15" s="31" t="s">
        <v>1</v>
      </c>
      <c r="H15" s="281"/>
      <c r="I15" s="282"/>
      <c r="J15" s="32" t="str">
        <f t="shared" si="2"/>
        <v>Address 1</v>
      </c>
      <c r="K15" s="281"/>
      <c r="L15" s="282"/>
      <c r="AA15" t="s">
        <v>154</v>
      </c>
      <c r="AG15" s="142">
        <v>0.625</v>
      </c>
    </row>
    <row r="16" spans="1:33" x14ac:dyDescent="0.3">
      <c r="A16">
        <f t="shared" si="1"/>
        <v>0</v>
      </c>
      <c r="B16">
        <f t="shared" si="3"/>
        <v>0</v>
      </c>
      <c r="G16" s="31" t="s">
        <v>2</v>
      </c>
      <c r="H16" s="281"/>
      <c r="I16" s="282"/>
      <c r="J16" s="32" t="str">
        <f t="shared" si="2"/>
        <v>Address 2</v>
      </c>
      <c r="K16" s="281"/>
      <c r="L16" s="282"/>
      <c r="AA16" t="s">
        <v>155</v>
      </c>
      <c r="AG16" s="142">
        <v>0.64583333333333404</v>
      </c>
    </row>
    <row r="17" spans="1:33" x14ac:dyDescent="0.3">
      <c r="A17">
        <f t="shared" si="1"/>
        <v>0</v>
      </c>
      <c r="B17">
        <f t="shared" si="3"/>
        <v>0</v>
      </c>
      <c r="G17" s="31" t="s">
        <v>3</v>
      </c>
      <c r="H17" s="87"/>
      <c r="J17" s="32" t="str">
        <f t="shared" si="2"/>
        <v>Postcode</v>
      </c>
      <c r="K17" s="87"/>
      <c r="L17" s="33"/>
      <c r="Q17" s="1"/>
      <c r="AA17" t="s">
        <v>156</v>
      </c>
      <c r="AG17" s="142">
        <v>0.66666666666666696</v>
      </c>
    </row>
    <row r="18" spans="1:33" x14ac:dyDescent="0.3">
      <c r="A18">
        <f t="shared" si="1"/>
        <v>0</v>
      </c>
      <c r="B18">
        <f t="shared" si="3"/>
        <v>0</v>
      </c>
      <c r="G18" s="31" t="s">
        <v>56</v>
      </c>
      <c r="H18" s="87"/>
      <c r="J18" s="32" t="str">
        <f t="shared" si="2"/>
        <v>Tel No.</v>
      </c>
      <c r="K18" s="87"/>
      <c r="L18" s="8"/>
      <c r="P18" s="1"/>
      <c r="Q18" s="1"/>
      <c r="AA18" t="s">
        <v>161</v>
      </c>
      <c r="AG18" s="142">
        <v>0.6875</v>
      </c>
    </row>
    <row r="19" spans="1:33" ht="15" thickBot="1" x14ac:dyDescent="0.35">
      <c r="G19" s="14"/>
      <c r="L19" s="8"/>
      <c r="P19" s="1"/>
      <c r="Q19" s="1"/>
      <c r="AA19" t="s">
        <v>162</v>
      </c>
      <c r="AG19" s="142">
        <v>0.70833333333333404</v>
      </c>
    </row>
    <row r="20" spans="1:33" ht="26.25" customHeight="1" thickBot="1" x14ac:dyDescent="0.35">
      <c r="G20" s="275" t="s">
        <v>35</v>
      </c>
      <c r="H20" s="276"/>
      <c r="I20" s="276"/>
      <c r="J20" s="276"/>
      <c r="K20" s="276"/>
      <c r="L20" s="277"/>
      <c r="AA20" t="s">
        <v>163</v>
      </c>
      <c r="AG20" s="142">
        <v>0.72916666666666696</v>
      </c>
    </row>
    <row r="21" spans="1:33" x14ac:dyDescent="0.3">
      <c r="G21" s="10"/>
      <c r="L21" s="8"/>
      <c r="AA21" t="s">
        <v>157</v>
      </c>
      <c r="AG21" s="142">
        <v>0.75</v>
      </c>
    </row>
    <row r="22" spans="1:33" x14ac:dyDescent="0.3">
      <c r="A22">
        <f>IF(ISBLANK(L22),0,1)</f>
        <v>0</v>
      </c>
      <c r="G22" s="278" t="s">
        <v>36</v>
      </c>
      <c r="H22" s="279"/>
      <c r="I22" s="279"/>
      <c r="J22" s="279"/>
      <c r="K22" s="280"/>
      <c r="L22" s="58"/>
      <c r="AA22" t="s">
        <v>158</v>
      </c>
      <c r="AG22" s="142">
        <v>0.77083333333333404</v>
      </c>
    </row>
    <row r="23" spans="1:33" x14ac:dyDescent="0.3">
      <c r="G23" s="10"/>
      <c r="L23" s="8"/>
      <c r="AA23" t="s">
        <v>159</v>
      </c>
      <c r="AG23" s="142">
        <v>0.79166666666666696</v>
      </c>
    </row>
    <row r="24" spans="1:33" x14ac:dyDescent="0.3">
      <c r="A24">
        <f>IF(ISBLANK(L24),0,1)</f>
        <v>0</v>
      </c>
      <c r="G24" s="278" t="s">
        <v>37</v>
      </c>
      <c r="H24" s="279"/>
      <c r="I24" s="279"/>
      <c r="J24" s="279"/>
      <c r="K24" s="280"/>
      <c r="L24" s="58"/>
      <c r="AG24" s="142">
        <v>0.812500000000001</v>
      </c>
    </row>
    <row r="25" spans="1:33" x14ac:dyDescent="0.3">
      <c r="G25" s="10"/>
      <c r="L25" s="34"/>
      <c r="AG25" s="142">
        <v>0.83333333333333404</v>
      </c>
    </row>
    <row r="26" spans="1:33" x14ac:dyDescent="0.3">
      <c r="A26">
        <f>IF(ISBLANK(L26),0,1)</f>
        <v>0</v>
      </c>
      <c r="G26" s="278" t="s">
        <v>93</v>
      </c>
      <c r="H26" s="279"/>
      <c r="I26" s="279"/>
      <c r="J26" s="279"/>
      <c r="K26" s="280"/>
      <c r="L26" s="58"/>
      <c r="AG26" s="142">
        <v>0.85416666666666696</v>
      </c>
    </row>
    <row r="27" spans="1:33" x14ac:dyDescent="0.3">
      <c r="G27" s="10"/>
      <c r="L27" s="8"/>
      <c r="AG27" s="142">
        <v>0.875000000000001</v>
      </c>
    </row>
    <row r="28" spans="1:33" x14ac:dyDescent="0.3">
      <c r="G28" s="295" t="s">
        <v>100</v>
      </c>
      <c r="H28" s="296"/>
      <c r="I28" s="296"/>
      <c r="J28" s="296"/>
      <c r="K28" s="296"/>
      <c r="L28" s="297"/>
      <c r="AG28" s="142">
        <v>0.89583333333333404</v>
      </c>
    </row>
    <row r="29" spans="1:33" ht="6.75" customHeight="1" x14ac:dyDescent="0.3">
      <c r="G29" s="10"/>
      <c r="L29" s="8"/>
    </row>
    <row r="30" spans="1:33" x14ac:dyDescent="0.3">
      <c r="G30" s="300"/>
      <c r="H30" s="301"/>
      <c r="I30" s="301"/>
      <c r="J30" s="301"/>
      <c r="K30" s="301"/>
      <c r="L30" s="302"/>
    </row>
    <row r="31" spans="1:33" x14ac:dyDescent="0.3">
      <c r="G31" s="10"/>
      <c r="L31" s="8"/>
    </row>
    <row r="32" spans="1:33" x14ac:dyDescent="0.3">
      <c r="G32" s="278" t="s">
        <v>58</v>
      </c>
      <c r="H32" s="279"/>
      <c r="I32" s="279"/>
      <c r="J32" s="279"/>
      <c r="K32" s="279"/>
      <c r="L32" s="8"/>
    </row>
    <row r="33" spans="1:12" x14ac:dyDescent="0.3">
      <c r="A33">
        <f>IF(ISBLANK(L33),0,1)</f>
        <v>0</v>
      </c>
      <c r="G33" s="278" t="s">
        <v>57</v>
      </c>
      <c r="H33" s="279"/>
      <c r="I33" s="279"/>
      <c r="J33" s="279"/>
      <c r="K33" s="280"/>
      <c r="L33" s="58"/>
    </row>
    <row r="34" spans="1:12" x14ac:dyDescent="0.3">
      <c r="G34" s="10"/>
      <c r="L34" s="8"/>
    </row>
    <row r="35" spans="1:12" x14ac:dyDescent="0.3">
      <c r="G35" s="10" t="s">
        <v>59</v>
      </c>
      <c r="L35" s="8"/>
    </row>
    <row r="36" spans="1:12" ht="6.75" customHeight="1" x14ac:dyDescent="0.3">
      <c r="G36" s="10"/>
      <c r="L36" s="8"/>
    </row>
    <row r="37" spans="1:12" x14ac:dyDescent="0.3">
      <c r="G37" s="300"/>
      <c r="H37" s="301"/>
      <c r="I37" s="301"/>
      <c r="J37" s="301"/>
      <c r="K37" s="301"/>
      <c r="L37" s="302"/>
    </row>
    <row r="38" spans="1:12" x14ac:dyDescent="0.3">
      <c r="G38" s="10"/>
      <c r="L38" s="8"/>
    </row>
    <row r="39" spans="1:12" ht="15" thickBot="1" x14ac:dyDescent="0.35">
      <c r="G39" s="15" t="s">
        <v>29</v>
      </c>
      <c r="L39" s="8"/>
    </row>
    <row r="40" spans="1:12" ht="15.6" customHeight="1" x14ac:dyDescent="0.3">
      <c r="G40" s="15"/>
      <c r="H40" s="35" t="s">
        <v>27</v>
      </c>
      <c r="I40" s="35" t="s">
        <v>28</v>
      </c>
      <c r="J40" s="35" t="s">
        <v>101</v>
      </c>
      <c r="K40" s="303" t="s">
        <v>102</v>
      </c>
      <c r="L40" s="304"/>
    </row>
    <row r="41" spans="1:12" ht="29.25" customHeight="1" x14ac:dyDescent="0.3">
      <c r="A41">
        <f>IF(ISBLANK(H41),0,1)</f>
        <v>0</v>
      </c>
      <c r="B41">
        <f>IF(ISBLANK(I41),0,1)</f>
        <v>0</v>
      </c>
      <c r="G41" s="36" t="s">
        <v>30</v>
      </c>
      <c r="H41" s="64"/>
      <c r="I41" s="65"/>
      <c r="J41" s="41">
        <f>H41+I41</f>
        <v>0</v>
      </c>
      <c r="K41" s="271"/>
      <c r="L41" s="272"/>
    </row>
    <row r="42" spans="1:12" ht="29.25" customHeight="1" x14ac:dyDescent="0.3">
      <c r="A42">
        <f t="shared" ref="A42:A43" si="4">IF(ISBLANK(H42),0,1)</f>
        <v>0</v>
      </c>
      <c r="B42">
        <f t="shared" ref="B42:B43" si="5">IF(ISBLANK(I42),0,1)</f>
        <v>0</v>
      </c>
      <c r="G42" s="36" t="s">
        <v>31</v>
      </c>
      <c r="H42" s="59"/>
      <c r="I42" s="65"/>
      <c r="J42" s="41">
        <f>H42+I42</f>
        <v>0</v>
      </c>
      <c r="K42" s="271"/>
      <c r="L42" s="272"/>
    </row>
    <row r="43" spans="1:12" ht="29.25" customHeight="1" thickBot="1" x14ac:dyDescent="0.35">
      <c r="A43">
        <f t="shared" si="4"/>
        <v>0</v>
      </c>
      <c r="B43">
        <f t="shared" si="5"/>
        <v>0</v>
      </c>
      <c r="G43" s="37" t="s">
        <v>91</v>
      </c>
      <c r="H43" s="60"/>
      <c r="I43" s="66"/>
      <c r="J43" s="92">
        <f>H43+I43</f>
        <v>0</v>
      </c>
      <c r="K43" s="273"/>
      <c r="L43" s="274"/>
    </row>
    <row r="44" spans="1:12" ht="30.6" customHeight="1" thickBot="1" x14ac:dyDescent="0.35">
      <c r="G44" s="10"/>
      <c r="I44" s="91" t="s">
        <v>126</v>
      </c>
      <c r="J44" s="93">
        <f>SUM(J41:J43)</f>
        <v>0</v>
      </c>
      <c r="L44" s="8"/>
    </row>
    <row r="45" spans="1:12" ht="7.5" customHeight="1" x14ac:dyDescent="0.3">
      <c r="G45" s="48"/>
      <c r="H45" s="43"/>
      <c r="I45" s="43"/>
      <c r="J45" s="140">
        <f>SUM(J41:J43)</f>
        <v>0</v>
      </c>
      <c r="K45" s="43"/>
      <c r="L45" s="90"/>
    </row>
    <row r="46" spans="1:12" ht="15" customHeight="1" x14ac:dyDescent="0.3">
      <c r="G46" s="298" t="s">
        <v>106</v>
      </c>
      <c r="H46" s="299"/>
      <c r="I46" s="299"/>
      <c r="J46" s="299"/>
      <c r="K46" s="49"/>
      <c r="L46" s="50"/>
    </row>
    <row r="47" spans="1:12" ht="6.6" customHeight="1" thickBot="1" x14ac:dyDescent="0.35">
      <c r="G47" s="51"/>
      <c r="H47" s="49"/>
      <c r="I47" s="49"/>
      <c r="J47" s="49"/>
      <c r="K47" s="49"/>
      <c r="L47" s="50"/>
    </row>
    <row r="48" spans="1:12" ht="29.25" customHeight="1" thickBot="1" x14ac:dyDescent="0.35">
      <c r="A48">
        <f t="shared" ref="A48:B48" si="6">IF(ISBLANK(H48),0,1)</f>
        <v>1</v>
      </c>
      <c r="B48">
        <f t="shared" si="6"/>
        <v>1</v>
      </c>
      <c r="G48" s="39" t="s">
        <v>32</v>
      </c>
      <c r="H48" s="83">
        <v>0</v>
      </c>
      <c r="I48" s="40" t="s">
        <v>33</v>
      </c>
      <c r="J48" s="83">
        <v>0</v>
      </c>
      <c r="K48" s="38" t="s">
        <v>60</v>
      </c>
      <c r="L48" s="84">
        <v>0</v>
      </c>
    </row>
    <row r="49" spans="7:16" x14ac:dyDescent="0.3">
      <c r="G49" s="291"/>
      <c r="H49" s="292"/>
      <c r="I49" s="292"/>
      <c r="J49" s="292"/>
      <c r="K49" s="52"/>
      <c r="L49" s="53"/>
      <c r="N49" s="3"/>
      <c r="P49" s="3"/>
    </row>
    <row r="50" spans="7:16" ht="15" thickBot="1" x14ac:dyDescent="0.35">
      <c r="G50" s="293" t="s">
        <v>38</v>
      </c>
      <c r="H50" s="294"/>
      <c r="I50" s="294"/>
      <c r="J50" s="294"/>
      <c r="K50" s="54"/>
      <c r="L50" s="55"/>
    </row>
  </sheetData>
  <sheetProtection algorithmName="SHA-512" hashValue="qqsJzEcbf/yLN76Q1znZuzpsJyAPBH8Ttorszcu4wEGgqtV2NRNFnSGT3ur8h3Jab+mVS67TfWYVVbdWAR3IOQ==" saltValue="ky1QB/wXea/1OAvLe2D2gw==" spinCount="100000" sheet="1" selectLockedCells="1"/>
  <mergeCells count="29">
    <mergeCell ref="G49:J49"/>
    <mergeCell ref="G50:J50"/>
    <mergeCell ref="G28:L28"/>
    <mergeCell ref="H16:I16"/>
    <mergeCell ref="K14:L14"/>
    <mergeCell ref="K15:L15"/>
    <mergeCell ref="K16:L16"/>
    <mergeCell ref="H14:I14"/>
    <mergeCell ref="H15:I15"/>
    <mergeCell ref="G46:J46"/>
    <mergeCell ref="G30:L30"/>
    <mergeCell ref="G37:L37"/>
    <mergeCell ref="G32:K32"/>
    <mergeCell ref="G33:K33"/>
    <mergeCell ref="K41:L41"/>
    <mergeCell ref="K40:L40"/>
    <mergeCell ref="K42:L42"/>
    <mergeCell ref="K43:L43"/>
    <mergeCell ref="G2:L2"/>
    <mergeCell ref="G20:L20"/>
    <mergeCell ref="G22:K22"/>
    <mergeCell ref="G24:K24"/>
    <mergeCell ref="G26:K26"/>
    <mergeCell ref="K13:L13"/>
    <mergeCell ref="H12:I12"/>
    <mergeCell ref="K12:L12"/>
    <mergeCell ref="H13:I13"/>
    <mergeCell ref="G3:L3"/>
    <mergeCell ref="G10:L10"/>
  </mergeCells>
  <conditionalFormatting sqref="G30">
    <cfRule type="notContainsBlanks" dxfId="40" priority="35">
      <formula>LEN(TRIM(G30))&gt;0</formula>
    </cfRule>
  </conditionalFormatting>
  <conditionalFormatting sqref="G37">
    <cfRule type="notContainsBlanks" dxfId="39" priority="33">
      <formula>LEN(TRIM(G37))&gt;0</formula>
    </cfRule>
  </conditionalFormatting>
  <conditionalFormatting sqref="G3:L3">
    <cfRule type="expression" dxfId="38" priority="62">
      <formula>$B$2&lt;$D$1</formula>
    </cfRule>
    <cfRule type="expression" dxfId="37" priority="63">
      <formula>$B$2=$D$1</formula>
    </cfRule>
  </conditionalFormatting>
  <conditionalFormatting sqref="H13:H18">
    <cfRule type="notContainsBlanks" dxfId="36" priority="5">
      <formula>LEN(TRIM(H13))&gt;0</formula>
    </cfRule>
  </conditionalFormatting>
  <conditionalFormatting sqref="H48">
    <cfRule type="notContainsBlanks" dxfId="35" priority="23">
      <formula>LEN(TRIM(H48))&gt;0</formula>
    </cfRule>
  </conditionalFormatting>
  <conditionalFormatting sqref="H41:I43">
    <cfRule type="notContainsBlanks" dxfId="34" priority="7">
      <formula>LEN(TRIM(H41))&gt;0</formula>
    </cfRule>
  </conditionalFormatting>
  <conditionalFormatting sqref="H5:L5">
    <cfRule type="notContainsBlanks" dxfId="33" priority="55">
      <formula>LEN(TRIM(H5))&gt;0</formula>
    </cfRule>
  </conditionalFormatting>
  <conditionalFormatting sqref="J41:J44">
    <cfRule type="notContainsBlanks" dxfId="32" priority="1">
      <formula>LEN(TRIM(J41))&gt;0</formula>
    </cfRule>
  </conditionalFormatting>
  <conditionalFormatting sqref="J48">
    <cfRule type="notContainsBlanks" dxfId="31" priority="20">
      <formula>LEN(TRIM(J48))&gt;0</formula>
    </cfRule>
  </conditionalFormatting>
  <conditionalFormatting sqref="K13:K18">
    <cfRule type="notContainsBlanks" dxfId="30" priority="2">
      <formula>LEN(TRIM(K13))&gt;0</formula>
    </cfRule>
  </conditionalFormatting>
  <conditionalFormatting sqref="L9">
    <cfRule type="notContainsBlanks" dxfId="29" priority="49">
      <formula>LEN(TRIM(L9))&gt;0</formula>
    </cfRule>
  </conditionalFormatting>
  <conditionalFormatting sqref="L22">
    <cfRule type="notContainsBlanks" dxfId="28" priority="40">
      <formula>LEN(TRIM(L22))&gt;0</formula>
    </cfRule>
  </conditionalFormatting>
  <conditionalFormatting sqref="L24">
    <cfRule type="notContainsBlanks" dxfId="27" priority="37">
      <formula>LEN(TRIM(L24))&gt;0</formula>
    </cfRule>
  </conditionalFormatting>
  <conditionalFormatting sqref="L26">
    <cfRule type="notContainsBlanks" dxfId="26" priority="36">
      <formula>LEN(TRIM(L26))&gt;0</formula>
    </cfRule>
  </conditionalFormatting>
  <conditionalFormatting sqref="L33">
    <cfRule type="notContainsBlanks" dxfId="25" priority="34">
      <formula>LEN(TRIM(L33))&gt;0</formula>
    </cfRule>
  </conditionalFormatting>
  <conditionalFormatting sqref="L48">
    <cfRule type="notContainsBlanks" dxfId="24" priority="19">
      <formula>LEN(TRIM(L48))&gt;0</formula>
    </cfRule>
  </conditionalFormatting>
  <dataValidations count="6">
    <dataValidation type="whole" operator="greaterThan" allowBlank="1" showInputMessage="1" showErrorMessage="1" error="Only whole numbers allowed" promptTitle="Numbers" prompt="Enter only whole numbers" sqref="H41:I43" xr:uid="{0171E51B-6AA1-4C15-A97D-1CC9AACD3005}">
      <formula1>0</formula1>
    </dataValidation>
    <dataValidation type="list" allowBlank="1" showInputMessage="1" showErrorMessage="1" promptTitle="School" prompt="Select the school you are requesting from the dropdown list._x000a__x000a_For a list of schools, please refer to the email that accompanied this form" sqref="H5" xr:uid="{B67FE9DB-0B44-4405-B393-089C420DFEB2}">
      <formula1>$AA$1:$AA$23</formula1>
    </dataValidation>
    <dataValidation allowBlank="1" showInputMessage="1" showErrorMessage="1" promptTitle="Organisation" prompt="Enter your Oganisation Name" sqref="I5" xr:uid="{CF03AB5B-BC9D-449D-8EAB-D30B774CC0C5}"/>
    <dataValidation allowBlank="1" showInputMessage="1" showErrorMessage="1" promptTitle="Activity" prompt="Enter a brief description of the activity  for the let" sqref="J5" xr:uid="{86E1FC0B-82C6-4CB1-AB5B-35BA7DC7283A}"/>
    <dataValidation allowBlank="1" showInputMessage="1" showErrorMessage="1" promptTitle="Contact" prompt="Contact name for Organisation" sqref="K5" xr:uid="{B3535077-47F5-46FB-9A84-FB81944C70DB}"/>
    <dataValidation allowBlank="1" showInputMessage="1" showErrorMessage="1" promptTitle="Email" prompt="Contact Email address - this will be used for all correspondence in relation to the let boking request" sqref="L5" xr:uid="{BDC6A266-4057-4451-8509-1569D809F030}"/>
  </dataValidations>
  <pageMargins left="0.70866141732283472" right="0.70866141732283472" top="0.74803149606299213" bottom="0.74803149606299213" header="0.31496062992125984" footer="0.31496062992125984"/>
  <pageSetup paperSize="9" orientation="landscape" r:id="rId1"/>
  <ignoredErrors>
    <ignoredError sqref="J45"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sheetPr>
  <dimension ref="B1:O58"/>
  <sheetViews>
    <sheetView showGridLines="0" showRowColHeaders="0" zoomScale="94" zoomScaleNormal="250" workbookViewId="0">
      <selection activeCell="C8" sqref="C8"/>
    </sheetView>
  </sheetViews>
  <sheetFormatPr defaultRowHeight="14.4" x14ac:dyDescent="0.3"/>
  <cols>
    <col min="2" max="2" width="10.77734375" customWidth="1"/>
    <col min="3" max="3" width="23" customWidth="1"/>
    <col min="4" max="6" width="6.44140625" customWidth="1"/>
    <col min="7" max="8" width="10.77734375" customWidth="1"/>
    <col min="9" max="9" width="32.77734375" customWidth="1"/>
    <col min="10" max="10" width="8.77734375" customWidth="1"/>
    <col min="11" max="11" width="8.5546875" customWidth="1"/>
    <col min="12" max="12" width="9.77734375" customWidth="1"/>
    <col min="13" max="14" width="11.21875" customWidth="1"/>
    <col min="15" max="15" width="12.5546875" customWidth="1"/>
  </cols>
  <sheetData>
    <row r="1" spans="2:15" ht="15" thickBot="1" x14ac:dyDescent="0.35"/>
    <row r="2" spans="2:15" ht="21.6" thickBot="1" x14ac:dyDescent="0.45">
      <c r="B2" s="21" t="s">
        <v>160</v>
      </c>
      <c r="C2" s="16"/>
      <c r="D2" s="22"/>
      <c r="E2" s="22"/>
      <c r="F2" s="22"/>
      <c r="G2" s="22"/>
      <c r="H2" s="23" t="s">
        <v>125</v>
      </c>
      <c r="I2" s="16"/>
      <c r="J2" s="16"/>
      <c r="K2" s="321" t="s">
        <v>50</v>
      </c>
      <c r="L2" s="322"/>
      <c r="M2" s="312">
        <f>'1. Customer Details'!H5</f>
        <v>0</v>
      </c>
      <c r="N2" s="313"/>
      <c r="O2" s="314"/>
    </row>
    <row r="3" spans="2:15" ht="24" customHeight="1" thickBot="1" x14ac:dyDescent="0.35">
      <c r="B3" s="305" t="s">
        <v>88</v>
      </c>
      <c r="C3" s="306"/>
      <c r="D3" s="306"/>
      <c r="E3" s="306"/>
      <c r="F3" s="306"/>
      <c r="G3" s="306"/>
      <c r="H3" s="306"/>
      <c r="I3" s="306"/>
      <c r="J3" s="307"/>
      <c r="K3" s="310" t="s">
        <v>62</v>
      </c>
      <c r="L3" s="311"/>
      <c r="M3" s="315"/>
      <c r="N3" s="316"/>
      <c r="O3" s="317"/>
    </row>
    <row r="4" spans="2:15" ht="21.6" thickBot="1" x14ac:dyDescent="0.45">
      <c r="B4" s="94" t="s">
        <v>127</v>
      </c>
      <c r="C4" s="28"/>
      <c r="D4" s="28"/>
      <c r="E4" s="28"/>
      <c r="F4" s="28"/>
      <c r="G4" s="145"/>
      <c r="H4" s="146" t="s">
        <v>164</v>
      </c>
      <c r="I4" s="147"/>
      <c r="J4" s="308" t="s">
        <v>14</v>
      </c>
      <c r="K4" s="309"/>
      <c r="L4" s="309"/>
      <c r="M4" s="24"/>
      <c r="N4" s="136">
        <f>SUM(N7:N29)+SUM(N35:N58)</f>
        <v>0</v>
      </c>
      <c r="O4" s="25"/>
    </row>
    <row r="5" spans="2:15" ht="44.1" customHeight="1" thickBot="1" x14ac:dyDescent="0.35">
      <c r="B5" s="17" t="s">
        <v>92</v>
      </c>
      <c r="C5" s="17" t="s">
        <v>4</v>
      </c>
      <c r="D5" s="18" t="s">
        <v>5</v>
      </c>
      <c r="E5" s="18" t="s">
        <v>6</v>
      </c>
      <c r="F5" s="19" t="s">
        <v>61</v>
      </c>
      <c r="G5" s="20" t="s">
        <v>8</v>
      </c>
      <c r="H5" s="20" t="s">
        <v>9</v>
      </c>
      <c r="I5" s="20" t="s">
        <v>7</v>
      </c>
      <c r="J5" s="148" t="s">
        <v>11</v>
      </c>
      <c r="K5" s="149" t="s">
        <v>10</v>
      </c>
      <c r="L5" s="149" t="s">
        <v>97</v>
      </c>
      <c r="M5" s="149" t="s">
        <v>63</v>
      </c>
      <c r="N5" s="150" t="s">
        <v>101</v>
      </c>
      <c r="O5" s="151" t="s">
        <v>64</v>
      </c>
    </row>
    <row r="6" spans="2:15" x14ac:dyDescent="0.3">
      <c r="B6" s="120" t="s">
        <v>90</v>
      </c>
      <c r="C6" s="121" t="s">
        <v>12</v>
      </c>
      <c r="D6" s="122">
        <v>0.75</v>
      </c>
      <c r="E6" s="123">
        <v>0.85416666666666663</v>
      </c>
      <c r="F6" s="124">
        <f>IF(E6="","",(E6-D6))*24</f>
        <v>2.4999999999999991</v>
      </c>
      <c r="G6" s="125">
        <v>43435</v>
      </c>
      <c r="H6" s="125">
        <v>43435</v>
      </c>
      <c r="I6" s="126" t="s">
        <v>13</v>
      </c>
      <c r="J6" s="128"/>
      <c r="K6" s="107"/>
      <c r="L6" s="108"/>
      <c r="M6" s="107"/>
      <c r="N6" s="109"/>
      <c r="O6" s="110"/>
    </row>
    <row r="7" spans="2:15" x14ac:dyDescent="0.3">
      <c r="B7" s="113" t="str">
        <f>IF(G7="","",TEXT(G7,"dddd"))</f>
        <v/>
      </c>
      <c r="C7" s="144"/>
      <c r="D7" s="117"/>
      <c r="E7" s="117"/>
      <c r="F7" s="118">
        <f>IF(OR(D7="",E7=""),0,(E7-D7)*24)</f>
        <v>0</v>
      </c>
      <c r="G7" s="119"/>
      <c r="H7" s="119"/>
      <c r="I7" s="127"/>
      <c r="J7" s="129"/>
      <c r="K7" s="111"/>
      <c r="L7" s="111"/>
      <c r="M7" s="67"/>
      <c r="N7" s="137" t="str">
        <f>IF(AND(K7="",L7=""),"",(K7+L7)*F7)</f>
        <v/>
      </c>
      <c r="O7" s="68"/>
    </row>
    <row r="8" spans="2:15" x14ac:dyDescent="0.3">
      <c r="B8" s="113" t="str">
        <f t="shared" ref="B8:B29" si="0">IF(G8="","",TEXT(G8,"dddd"))</f>
        <v/>
      </c>
      <c r="C8" s="116"/>
      <c r="D8" s="117"/>
      <c r="E8" s="117"/>
      <c r="F8" s="115">
        <f t="shared" ref="F8:F29" si="1">IF(OR(D8="",E8=""),0,(E8-D8)*24)</f>
        <v>0</v>
      </c>
      <c r="G8" s="119"/>
      <c r="H8" s="119"/>
      <c r="I8" s="127"/>
      <c r="J8" s="130"/>
      <c r="K8" s="111"/>
      <c r="L8" s="111"/>
      <c r="M8" s="67"/>
      <c r="N8" s="137" t="str">
        <f t="shared" ref="N8:N29" si="2">IF(AND(K8="",L8=""),"",(K8+L8)*F8)</f>
        <v/>
      </c>
      <c r="O8" s="68"/>
    </row>
    <row r="9" spans="2:15" x14ac:dyDescent="0.3">
      <c r="B9" s="113" t="str">
        <f t="shared" si="0"/>
        <v/>
      </c>
      <c r="C9" s="116"/>
      <c r="D9" s="117"/>
      <c r="E9" s="117"/>
      <c r="F9" s="115">
        <f t="shared" si="1"/>
        <v>0</v>
      </c>
      <c r="G9" s="119"/>
      <c r="H9" s="119"/>
      <c r="I9" s="127"/>
      <c r="J9" s="129"/>
      <c r="K9" s="111"/>
      <c r="L9" s="111"/>
      <c r="M9" s="67"/>
      <c r="N9" s="137" t="str">
        <f t="shared" si="2"/>
        <v/>
      </c>
      <c r="O9" s="68"/>
    </row>
    <row r="10" spans="2:15" x14ac:dyDescent="0.3">
      <c r="B10" s="113" t="str">
        <f t="shared" si="0"/>
        <v/>
      </c>
      <c r="C10" s="116"/>
      <c r="D10" s="117"/>
      <c r="E10" s="117"/>
      <c r="F10" s="115">
        <f t="shared" si="1"/>
        <v>0</v>
      </c>
      <c r="G10" s="119"/>
      <c r="H10" s="119"/>
      <c r="I10" s="127"/>
      <c r="J10" s="129"/>
      <c r="K10" s="111"/>
      <c r="L10" s="111"/>
      <c r="M10" s="67"/>
      <c r="N10" s="137" t="str">
        <f t="shared" si="2"/>
        <v/>
      </c>
      <c r="O10" s="68"/>
    </row>
    <row r="11" spans="2:15" x14ac:dyDescent="0.3">
      <c r="B11" s="113" t="str">
        <f t="shared" si="0"/>
        <v/>
      </c>
      <c r="C11" s="116"/>
      <c r="D11" s="117"/>
      <c r="E11" s="117"/>
      <c r="F11" s="115">
        <f t="shared" si="1"/>
        <v>0</v>
      </c>
      <c r="G11" s="119"/>
      <c r="H11" s="119"/>
      <c r="I11" s="127"/>
      <c r="J11" s="129"/>
      <c r="K11" s="111"/>
      <c r="L11" s="111"/>
      <c r="M11" s="67"/>
      <c r="N11" s="137" t="str">
        <f t="shared" si="2"/>
        <v/>
      </c>
      <c r="O11" s="68"/>
    </row>
    <row r="12" spans="2:15" x14ac:dyDescent="0.3">
      <c r="B12" s="113" t="str">
        <f t="shared" si="0"/>
        <v/>
      </c>
      <c r="C12" s="116"/>
      <c r="D12" s="117"/>
      <c r="E12" s="117"/>
      <c r="F12" s="115">
        <f t="shared" si="1"/>
        <v>0</v>
      </c>
      <c r="G12" s="119"/>
      <c r="H12" s="119"/>
      <c r="I12" s="127"/>
      <c r="J12" s="129"/>
      <c r="K12" s="111"/>
      <c r="L12" s="111"/>
      <c r="M12" s="67"/>
      <c r="N12" s="137" t="str">
        <f t="shared" si="2"/>
        <v/>
      </c>
      <c r="O12" s="68"/>
    </row>
    <row r="13" spans="2:15" x14ac:dyDescent="0.3">
      <c r="B13" s="113" t="str">
        <f t="shared" si="0"/>
        <v/>
      </c>
      <c r="C13" s="116"/>
      <c r="D13" s="117"/>
      <c r="E13" s="117"/>
      <c r="F13" s="115">
        <f t="shared" si="1"/>
        <v>0</v>
      </c>
      <c r="G13" s="119"/>
      <c r="H13" s="119"/>
      <c r="I13" s="127"/>
      <c r="J13" s="129"/>
      <c r="K13" s="111"/>
      <c r="L13" s="111"/>
      <c r="M13" s="67"/>
      <c r="N13" s="137" t="str">
        <f t="shared" si="2"/>
        <v/>
      </c>
      <c r="O13" s="68"/>
    </row>
    <row r="14" spans="2:15" x14ac:dyDescent="0.3">
      <c r="B14" s="113" t="str">
        <f t="shared" si="0"/>
        <v/>
      </c>
      <c r="C14" s="116"/>
      <c r="D14" s="117"/>
      <c r="E14" s="117"/>
      <c r="F14" s="115">
        <f t="shared" si="1"/>
        <v>0</v>
      </c>
      <c r="G14" s="119"/>
      <c r="H14" s="119"/>
      <c r="I14" s="127"/>
      <c r="J14" s="129"/>
      <c r="K14" s="111"/>
      <c r="L14" s="111"/>
      <c r="M14" s="67"/>
      <c r="N14" s="137" t="str">
        <f t="shared" si="2"/>
        <v/>
      </c>
      <c r="O14" s="68"/>
    </row>
    <row r="15" spans="2:15" ht="15" customHeight="1" x14ac:dyDescent="0.3">
      <c r="B15" s="113" t="str">
        <f t="shared" si="0"/>
        <v/>
      </c>
      <c r="C15" s="116"/>
      <c r="D15" s="117"/>
      <c r="E15" s="117"/>
      <c r="F15" s="115">
        <f t="shared" si="1"/>
        <v>0</v>
      </c>
      <c r="G15" s="119"/>
      <c r="H15" s="119"/>
      <c r="I15" s="127"/>
      <c r="J15" s="129"/>
      <c r="K15" s="111"/>
      <c r="L15" s="111"/>
      <c r="M15" s="67"/>
      <c r="N15" s="137" t="str">
        <f t="shared" si="2"/>
        <v/>
      </c>
      <c r="O15" s="69"/>
    </row>
    <row r="16" spans="2:15" ht="15" customHeight="1" x14ac:dyDescent="0.3">
      <c r="B16" s="113" t="str">
        <f t="shared" si="0"/>
        <v/>
      </c>
      <c r="C16" s="116"/>
      <c r="D16" s="117"/>
      <c r="E16" s="117"/>
      <c r="F16" s="115">
        <f t="shared" si="1"/>
        <v>0</v>
      </c>
      <c r="G16" s="119"/>
      <c r="H16" s="119"/>
      <c r="I16" s="127"/>
      <c r="J16" s="129"/>
      <c r="K16" s="111"/>
      <c r="L16" s="111"/>
      <c r="M16" s="67"/>
      <c r="N16" s="137" t="str">
        <f t="shared" si="2"/>
        <v/>
      </c>
      <c r="O16" s="69"/>
    </row>
    <row r="17" spans="2:15" ht="15" customHeight="1" x14ac:dyDescent="0.3">
      <c r="B17" s="113" t="str">
        <f t="shared" si="0"/>
        <v/>
      </c>
      <c r="C17" s="116"/>
      <c r="D17" s="117"/>
      <c r="E17" s="117"/>
      <c r="F17" s="115">
        <f t="shared" si="1"/>
        <v>0</v>
      </c>
      <c r="G17" s="119"/>
      <c r="H17" s="119"/>
      <c r="I17" s="127"/>
      <c r="J17" s="129"/>
      <c r="K17" s="111"/>
      <c r="L17" s="111"/>
      <c r="M17" s="67"/>
      <c r="N17" s="137" t="str">
        <f t="shared" si="2"/>
        <v/>
      </c>
      <c r="O17" s="69"/>
    </row>
    <row r="18" spans="2:15" ht="15" customHeight="1" x14ac:dyDescent="0.3">
      <c r="B18" s="113" t="str">
        <f t="shared" si="0"/>
        <v/>
      </c>
      <c r="C18" s="116"/>
      <c r="D18" s="117"/>
      <c r="E18" s="117"/>
      <c r="F18" s="115">
        <f t="shared" si="1"/>
        <v>0</v>
      </c>
      <c r="G18" s="119"/>
      <c r="H18" s="119"/>
      <c r="I18" s="127"/>
      <c r="J18" s="129"/>
      <c r="K18" s="111"/>
      <c r="L18" s="111"/>
      <c r="M18" s="67"/>
      <c r="N18" s="137" t="str">
        <f t="shared" si="2"/>
        <v/>
      </c>
      <c r="O18" s="69"/>
    </row>
    <row r="19" spans="2:15" ht="15" customHeight="1" x14ac:dyDescent="0.3">
      <c r="B19" s="113" t="str">
        <f t="shared" si="0"/>
        <v/>
      </c>
      <c r="C19" s="116"/>
      <c r="D19" s="117"/>
      <c r="E19" s="117"/>
      <c r="F19" s="115">
        <f t="shared" si="1"/>
        <v>0</v>
      </c>
      <c r="G19" s="119"/>
      <c r="H19" s="119"/>
      <c r="I19" s="127"/>
      <c r="J19" s="129"/>
      <c r="K19" s="111"/>
      <c r="L19" s="111"/>
      <c r="M19" s="67"/>
      <c r="N19" s="137" t="str">
        <f t="shared" si="2"/>
        <v/>
      </c>
      <c r="O19" s="69"/>
    </row>
    <row r="20" spans="2:15" ht="15" customHeight="1" x14ac:dyDescent="0.3">
      <c r="B20" s="113" t="str">
        <f t="shared" si="0"/>
        <v/>
      </c>
      <c r="C20" s="116"/>
      <c r="D20" s="117"/>
      <c r="E20" s="117"/>
      <c r="F20" s="115">
        <f t="shared" si="1"/>
        <v>0</v>
      </c>
      <c r="G20" s="119"/>
      <c r="H20" s="119"/>
      <c r="I20" s="127"/>
      <c r="J20" s="129"/>
      <c r="K20" s="111"/>
      <c r="L20" s="111"/>
      <c r="M20" s="67"/>
      <c r="N20" s="137" t="str">
        <f t="shared" si="2"/>
        <v/>
      </c>
      <c r="O20" s="69"/>
    </row>
    <row r="21" spans="2:15" ht="15" customHeight="1" x14ac:dyDescent="0.3">
      <c r="B21" s="113" t="str">
        <f t="shared" si="0"/>
        <v/>
      </c>
      <c r="C21" s="116"/>
      <c r="D21" s="117"/>
      <c r="E21" s="117"/>
      <c r="F21" s="115">
        <f t="shared" si="1"/>
        <v>0</v>
      </c>
      <c r="G21" s="119"/>
      <c r="H21" s="119"/>
      <c r="I21" s="127"/>
      <c r="J21" s="129"/>
      <c r="K21" s="111"/>
      <c r="L21" s="111"/>
      <c r="M21" s="67"/>
      <c r="N21" s="137" t="str">
        <f t="shared" si="2"/>
        <v/>
      </c>
      <c r="O21" s="69"/>
    </row>
    <row r="22" spans="2:15" ht="15" customHeight="1" x14ac:dyDescent="0.3">
      <c r="B22" s="113" t="str">
        <f t="shared" si="0"/>
        <v/>
      </c>
      <c r="C22" s="116"/>
      <c r="D22" s="117"/>
      <c r="E22" s="117"/>
      <c r="F22" s="115">
        <f t="shared" si="1"/>
        <v>0</v>
      </c>
      <c r="G22" s="119"/>
      <c r="H22" s="119"/>
      <c r="I22" s="127"/>
      <c r="J22" s="129"/>
      <c r="K22" s="111"/>
      <c r="L22" s="111"/>
      <c r="M22" s="67"/>
      <c r="N22" s="137" t="str">
        <f t="shared" si="2"/>
        <v/>
      </c>
      <c r="O22" s="69"/>
    </row>
    <row r="23" spans="2:15" ht="15" customHeight="1" x14ac:dyDescent="0.3">
      <c r="B23" s="113" t="str">
        <f t="shared" si="0"/>
        <v/>
      </c>
      <c r="C23" s="116"/>
      <c r="D23" s="117"/>
      <c r="E23" s="117"/>
      <c r="F23" s="115">
        <f t="shared" si="1"/>
        <v>0</v>
      </c>
      <c r="G23" s="119"/>
      <c r="H23" s="119"/>
      <c r="I23" s="127"/>
      <c r="J23" s="129"/>
      <c r="K23" s="111"/>
      <c r="L23" s="111"/>
      <c r="M23" s="67"/>
      <c r="N23" s="137" t="str">
        <f t="shared" si="2"/>
        <v/>
      </c>
      <c r="O23" s="69"/>
    </row>
    <row r="24" spans="2:15" ht="15" customHeight="1" x14ac:dyDescent="0.3">
      <c r="B24" s="113" t="str">
        <f t="shared" si="0"/>
        <v/>
      </c>
      <c r="C24" s="116"/>
      <c r="D24" s="117"/>
      <c r="E24" s="117"/>
      <c r="F24" s="115">
        <f t="shared" si="1"/>
        <v>0</v>
      </c>
      <c r="G24" s="119"/>
      <c r="H24" s="119"/>
      <c r="I24" s="127"/>
      <c r="J24" s="129"/>
      <c r="K24" s="111"/>
      <c r="L24" s="111"/>
      <c r="M24" s="67"/>
      <c r="N24" s="137" t="str">
        <f t="shared" si="2"/>
        <v/>
      </c>
      <c r="O24" s="69"/>
    </row>
    <row r="25" spans="2:15" ht="15" customHeight="1" x14ac:dyDescent="0.3">
      <c r="B25" s="113" t="str">
        <f t="shared" si="0"/>
        <v/>
      </c>
      <c r="C25" s="116"/>
      <c r="D25" s="117"/>
      <c r="E25" s="117"/>
      <c r="F25" s="115">
        <f t="shared" si="1"/>
        <v>0</v>
      </c>
      <c r="G25" s="119"/>
      <c r="H25" s="119"/>
      <c r="I25" s="127"/>
      <c r="J25" s="129"/>
      <c r="K25" s="111"/>
      <c r="L25" s="111"/>
      <c r="M25" s="67"/>
      <c r="N25" s="137" t="str">
        <f t="shared" si="2"/>
        <v/>
      </c>
      <c r="O25" s="69"/>
    </row>
    <row r="26" spans="2:15" ht="15" customHeight="1" x14ac:dyDescent="0.3">
      <c r="B26" s="113" t="str">
        <f t="shared" si="0"/>
        <v/>
      </c>
      <c r="C26" s="116"/>
      <c r="D26" s="117"/>
      <c r="E26" s="117"/>
      <c r="F26" s="115">
        <f t="shared" si="1"/>
        <v>0</v>
      </c>
      <c r="G26" s="119"/>
      <c r="H26" s="119"/>
      <c r="I26" s="127"/>
      <c r="J26" s="129"/>
      <c r="K26" s="111"/>
      <c r="L26" s="111"/>
      <c r="M26" s="67"/>
      <c r="N26" s="137" t="str">
        <f t="shared" si="2"/>
        <v/>
      </c>
      <c r="O26" s="69"/>
    </row>
    <row r="27" spans="2:15" ht="15" customHeight="1" x14ac:dyDescent="0.3">
      <c r="B27" s="113" t="str">
        <f t="shared" si="0"/>
        <v/>
      </c>
      <c r="C27" s="116"/>
      <c r="D27" s="117"/>
      <c r="E27" s="117"/>
      <c r="F27" s="115">
        <f t="shared" si="1"/>
        <v>0</v>
      </c>
      <c r="G27" s="119"/>
      <c r="H27" s="119"/>
      <c r="I27" s="127"/>
      <c r="J27" s="129"/>
      <c r="K27" s="111"/>
      <c r="L27" s="111"/>
      <c r="M27" s="67"/>
      <c r="N27" s="137" t="str">
        <f t="shared" si="2"/>
        <v/>
      </c>
      <c r="O27" s="69"/>
    </row>
    <row r="28" spans="2:15" ht="15" customHeight="1" x14ac:dyDescent="0.3">
      <c r="B28" s="113" t="str">
        <f t="shared" si="0"/>
        <v/>
      </c>
      <c r="C28" s="116"/>
      <c r="D28" s="117"/>
      <c r="E28" s="117"/>
      <c r="F28" s="115">
        <f t="shared" si="1"/>
        <v>0</v>
      </c>
      <c r="G28" s="119"/>
      <c r="H28" s="119"/>
      <c r="I28" s="127"/>
      <c r="J28" s="129"/>
      <c r="K28" s="111"/>
      <c r="L28" s="111"/>
      <c r="M28" s="67"/>
      <c r="N28" s="137" t="str">
        <f t="shared" si="2"/>
        <v/>
      </c>
      <c r="O28" s="69"/>
    </row>
    <row r="29" spans="2:15" ht="15" customHeight="1" thickBot="1" x14ac:dyDescent="0.35">
      <c r="B29" s="114" t="str">
        <f t="shared" si="0"/>
        <v/>
      </c>
      <c r="C29" s="132"/>
      <c r="D29" s="158"/>
      <c r="E29" s="158"/>
      <c r="F29" s="133">
        <f t="shared" si="1"/>
        <v>0</v>
      </c>
      <c r="G29" s="134"/>
      <c r="H29" s="134"/>
      <c r="I29" s="135"/>
      <c r="J29" s="131"/>
      <c r="K29" s="112"/>
      <c r="L29" s="112"/>
      <c r="M29" s="70"/>
      <c r="N29" s="138" t="str">
        <f t="shared" si="2"/>
        <v/>
      </c>
      <c r="O29" s="71"/>
    </row>
    <row r="30" spans="2:15" ht="15" customHeight="1" thickBot="1" x14ac:dyDescent="0.35">
      <c r="L30" s="1"/>
      <c r="O30" s="1"/>
    </row>
    <row r="31" spans="2:15" ht="21.6" thickBot="1" x14ac:dyDescent="0.45">
      <c r="B31" s="21" t="s">
        <v>160</v>
      </c>
      <c r="C31" s="16"/>
      <c r="D31" s="22"/>
      <c r="E31" s="22"/>
      <c r="F31" s="22"/>
      <c r="G31" s="22"/>
      <c r="H31" s="23" t="s">
        <v>125</v>
      </c>
      <c r="I31" s="16"/>
      <c r="J31" s="16"/>
      <c r="K31" s="321" t="s">
        <v>50</v>
      </c>
      <c r="L31" s="322"/>
      <c r="M31" s="318">
        <f>M2</f>
        <v>0</v>
      </c>
      <c r="N31" s="319"/>
      <c r="O31" s="320"/>
    </row>
    <row r="32" spans="2:15" ht="24" customHeight="1" thickBot="1" x14ac:dyDescent="0.35">
      <c r="B32" s="305" t="s">
        <v>88</v>
      </c>
      <c r="C32" s="306"/>
      <c r="D32" s="306"/>
      <c r="E32" s="306"/>
      <c r="F32" s="306"/>
      <c r="G32" s="306"/>
      <c r="H32" s="306"/>
      <c r="I32" s="306"/>
      <c r="J32" s="307"/>
      <c r="K32" s="310" t="s">
        <v>62</v>
      </c>
      <c r="L32" s="311"/>
      <c r="M32" s="104"/>
      <c r="N32" s="106"/>
      <c r="O32" s="105"/>
    </row>
    <row r="33" spans="2:15" ht="21.6" thickBot="1" x14ac:dyDescent="0.45">
      <c r="B33" s="95" t="s">
        <v>128</v>
      </c>
      <c r="C33" s="28"/>
      <c r="D33" s="28"/>
      <c r="E33" s="28"/>
      <c r="F33" s="28"/>
      <c r="G33" s="26"/>
      <c r="H33" s="26"/>
      <c r="I33" s="27"/>
      <c r="J33" s="308" t="s">
        <v>14</v>
      </c>
      <c r="K33" s="309"/>
      <c r="L33" s="309"/>
      <c r="M33" s="24"/>
      <c r="N33" s="136">
        <f>SUM(N36:N58)</f>
        <v>0</v>
      </c>
      <c r="O33" s="25"/>
    </row>
    <row r="34" spans="2:15" ht="44.1" customHeight="1" thickBot="1" x14ac:dyDescent="0.35">
      <c r="B34" s="17" t="s">
        <v>92</v>
      </c>
      <c r="C34" s="17" t="s">
        <v>4</v>
      </c>
      <c r="D34" s="18" t="s">
        <v>5</v>
      </c>
      <c r="E34" s="18" t="s">
        <v>6</v>
      </c>
      <c r="F34" s="19" t="s">
        <v>61</v>
      </c>
      <c r="G34" s="20" t="s">
        <v>8</v>
      </c>
      <c r="H34" s="20" t="s">
        <v>9</v>
      </c>
      <c r="I34" s="20" t="s">
        <v>7</v>
      </c>
      <c r="J34" s="152" t="s">
        <v>11</v>
      </c>
      <c r="K34" s="153" t="s">
        <v>10</v>
      </c>
      <c r="L34" s="153" t="s">
        <v>97</v>
      </c>
      <c r="M34" s="153" t="s">
        <v>63</v>
      </c>
      <c r="N34" s="154" t="s">
        <v>101</v>
      </c>
      <c r="O34" s="155" t="s">
        <v>64</v>
      </c>
    </row>
    <row r="35" spans="2:15" x14ac:dyDescent="0.3">
      <c r="B35" s="120" t="s">
        <v>90</v>
      </c>
      <c r="C35" s="121" t="s">
        <v>12</v>
      </c>
      <c r="D35" s="122">
        <v>0.75</v>
      </c>
      <c r="E35" s="123">
        <v>0.85416666666666663</v>
      </c>
      <c r="F35" s="124">
        <f>IF(E35="","",(E35-D35))*24</f>
        <v>2.4999999999999991</v>
      </c>
      <c r="G35" s="125">
        <v>43435</v>
      </c>
      <c r="H35" s="125">
        <v>43435</v>
      </c>
      <c r="I35" s="126" t="s">
        <v>13</v>
      </c>
      <c r="J35" s="128"/>
      <c r="K35" s="107"/>
      <c r="L35" s="108"/>
      <c r="M35" s="107"/>
      <c r="N35" s="109"/>
      <c r="O35" s="110"/>
    </row>
    <row r="36" spans="2:15" x14ac:dyDescent="0.3">
      <c r="B36" s="113" t="str">
        <f>IF(G36="","",TEXT(G36,"dddd"))</f>
        <v/>
      </c>
      <c r="C36" s="144"/>
      <c r="D36" s="117"/>
      <c r="E36" s="117"/>
      <c r="F36" s="118">
        <f>IF(OR(D36="",E36=""),0,(E36-D36)*24)</f>
        <v>0</v>
      </c>
      <c r="G36" s="119"/>
      <c r="H36" s="119"/>
      <c r="I36" s="127"/>
      <c r="J36" s="129"/>
      <c r="K36" s="111"/>
      <c r="L36" s="111"/>
      <c r="M36" s="67"/>
      <c r="N36" s="137" t="str">
        <f>IF(AND(K36="",L36=""),"",(K36+L36)*F36)</f>
        <v/>
      </c>
      <c r="O36" s="68"/>
    </row>
    <row r="37" spans="2:15" x14ac:dyDescent="0.3">
      <c r="B37" s="113" t="str">
        <f t="shared" ref="B37:B58" si="3">IF(G37="","",TEXT(G37,"dddd"))</f>
        <v/>
      </c>
      <c r="C37" s="116"/>
      <c r="D37" s="117"/>
      <c r="E37" s="117"/>
      <c r="F37" s="115">
        <f t="shared" ref="F37:F58" si="4">IF(OR(D37="",E37=""),0,(E37-D37)*24)</f>
        <v>0</v>
      </c>
      <c r="G37" s="119"/>
      <c r="H37" s="119"/>
      <c r="I37" s="127"/>
      <c r="J37" s="130"/>
      <c r="K37" s="111"/>
      <c r="L37" s="111"/>
      <c r="M37" s="67"/>
      <c r="N37" s="137" t="str">
        <f t="shared" ref="N37:N58" si="5">IF(AND(K37="",L37=""),"",(K37+L37)*F37)</f>
        <v/>
      </c>
      <c r="O37" s="68"/>
    </row>
    <row r="38" spans="2:15" x14ac:dyDescent="0.3">
      <c r="B38" s="113" t="str">
        <f t="shared" si="3"/>
        <v/>
      </c>
      <c r="C38" s="116"/>
      <c r="D38" s="117"/>
      <c r="E38" s="117"/>
      <c r="F38" s="115">
        <f t="shared" si="4"/>
        <v>0</v>
      </c>
      <c r="G38" s="119"/>
      <c r="H38" s="119"/>
      <c r="I38" s="127"/>
      <c r="J38" s="129"/>
      <c r="K38" s="111"/>
      <c r="L38" s="111"/>
      <c r="M38" s="67"/>
      <c r="N38" s="137" t="str">
        <f t="shared" si="5"/>
        <v/>
      </c>
      <c r="O38" s="68"/>
    </row>
    <row r="39" spans="2:15" x14ac:dyDescent="0.3">
      <c r="B39" s="113" t="str">
        <f t="shared" si="3"/>
        <v/>
      </c>
      <c r="C39" s="116"/>
      <c r="D39" s="117"/>
      <c r="E39" s="117"/>
      <c r="F39" s="115">
        <f t="shared" si="4"/>
        <v>0</v>
      </c>
      <c r="G39" s="119"/>
      <c r="H39" s="119"/>
      <c r="I39" s="127"/>
      <c r="J39" s="129"/>
      <c r="K39" s="111"/>
      <c r="L39" s="111"/>
      <c r="M39" s="67"/>
      <c r="N39" s="137" t="str">
        <f t="shared" si="5"/>
        <v/>
      </c>
      <c r="O39" s="68"/>
    </row>
    <row r="40" spans="2:15" x14ac:dyDescent="0.3">
      <c r="B40" s="113" t="str">
        <f t="shared" si="3"/>
        <v/>
      </c>
      <c r="C40" s="116"/>
      <c r="D40" s="117"/>
      <c r="E40" s="117"/>
      <c r="F40" s="115">
        <f t="shared" si="4"/>
        <v>0</v>
      </c>
      <c r="G40" s="119"/>
      <c r="H40" s="119"/>
      <c r="I40" s="127"/>
      <c r="J40" s="129"/>
      <c r="K40" s="111"/>
      <c r="L40" s="111"/>
      <c r="M40" s="67"/>
      <c r="N40" s="137" t="str">
        <f t="shared" si="5"/>
        <v/>
      </c>
      <c r="O40" s="68"/>
    </row>
    <row r="41" spans="2:15" x14ac:dyDescent="0.3">
      <c r="B41" s="113" t="str">
        <f t="shared" si="3"/>
        <v/>
      </c>
      <c r="C41" s="116"/>
      <c r="D41" s="117"/>
      <c r="E41" s="117"/>
      <c r="F41" s="115">
        <f t="shared" si="4"/>
        <v>0</v>
      </c>
      <c r="G41" s="119"/>
      <c r="H41" s="119"/>
      <c r="I41" s="127"/>
      <c r="J41" s="129"/>
      <c r="K41" s="111"/>
      <c r="L41" s="111"/>
      <c r="M41" s="67"/>
      <c r="N41" s="137" t="str">
        <f t="shared" si="5"/>
        <v/>
      </c>
      <c r="O41" s="68"/>
    </row>
    <row r="42" spans="2:15" x14ac:dyDescent="0.3">
      <c r="B42" s="113" t="str">
        <f t="shared" si="3"/>
        <v/>
      </c>
      <c r="C42" s="116"/>
      <c r="D42" s="117"/>
      <c r="E42" s="117"/>
      <c r="F42" s="115">
        <f t="shared" si="4"/>
        <v>0</v>
      </c>
      <c r="G42" s="119"/>
      <c r="H42" s="119"/>
      <c r="I42" s="127"/>
      <c r="J42" s="129"/>
      <c r="K42" s="111"/>
      <c r="L42" s="111"/>
      <c r="M42" s="67"/>
      <c r="N42" s="137" t="str">
        <f t="shared" si="5"/>
        <v/>
      </c>
      <c r="O42" s="68"/>
    </row>
    <row r="43" spans="2:15" x14ac:dyDescent="0.3">
      <c r="B43" s="113" t="str">
        <f t="shared" si="3"/>
        <v/>
      </c>
      <c r="C43" s="116"/>
      <c r="D43" s="117"/>
      <c r="E43" s="117"/>
      <c r="F43" s="115">
        <f t="shared" si="4"/>
        <v>0</v>
      </c>
      <c r="G43" s="119"/>
      <c r="H43" s="119"/>
      <c r="I43" s="127"/>
      <c r="J43" s="129"/>
      <c r="K43" s="111"/>
      <c r="L43" s="111"/>
      <c r="M43" s="67"/>
      <c r="N43" s="137" t="str">
        <f t="shared" si="5"/>
        <v/>
      </c>
      <c r="O43" s="68"/>
    </row>
    <row r="44" spans="2:15" x14ac:dyDescent="0.3">
      <c r="B44" s="113" t="str">
        <f t="shared" si="3"/>
        <v/>
      </c>
      <c r="C44" s="116"/>
      <c r="D44" s="117"/>
      <c r="E44" s="117"/>
      <c r="F44" s="115">
        <f t="shared" si="4"/>
        <v>0</v>
      </c>
      <c r="G44" s="119"/>
      <c r="H44" s="119"/>
      <c r="I44" s="127"/>
      <c r="J44" s="129"/>
      <c r="K44" s="111"/>
      <c r="L44" s="111"/>
      <c r="M44" s="67"/>
      <c r="N44" s="137" t="str">
        <f t="shared" si="5"/>
        <v/>
      </c>
      <c r="O44" s="69"/>
    </row>
    <row r="45" spans="2:15" x14ac:dyDescent="0.3">
      <c r="B45" s="113" t="str">
        <f t="shared" si="3"/>
        <v/>
      </c>
      <c r="C45" s="116"/>
      <c r="D45" s="117"/>
      <c r="E45" s="117"/>
      <c r="F45" s="115">
        <f t="shared" si="4"/>
        <v>0</v>
      </c>
      <c r="G45" s="119"/>
      <c r="H45" s="119"/>
      <c r="I45" s="127"/>
      <c r="J45" s="129"/>
      <c r="K45" s="111"/>
      <c r="L45" s="111"/>
      <c r="M45" s="67"/>
      <c r="N45" s="137" t="str">
        <f t="shared" si="5"/>
        <v/>
      </c>
      <c r="O45" s="69"/>
    </row>
    <row r="46" spans="2:15" x14ac:dyDescent="0.3">
      <c r="B46" s="113" t="str">
        <f t="shared" si="3"/>
        <v/>
      </c>
      <c r="C46" s="116"/>
      <c r="D46" s="117"/>
      <c r="E46" s="117"/>
      <c r="F46" s="115">
        <f t="shared" si="4"/>
        <v>0</v>
      </c>
      <c r="G46" s="119"/>
      <c r="H46" s="119"/>
      <c r="I46" s="127"/>
      <c r="J46" s="129"/>
      <c r="K46" s="111"/>
      <c r="L46" s="111"/>
      <c r="M46" s="67"/>
      <c r="N46" s="137" t="str">
        <f t="shared" si="5"/>
        <v/>
      </c>
      <c r="O46" s="69"/>
    </row>
    <row r="47" spans="2:15" x14ac:dyDescent="0.3">
      <c r="B47" s="113" t="str">
        <f t="shared" si="3"/>
        <v/>
      </c>
      <c r="C47" s="116"/>
      <c r="D47" s="117"/>
      <c r="E47" s="117"/>
      <c r="F47" s="115">
        <f t="shared" si="4"/>
        <v>0</v>
      </c>
      <c r="G47" s="119"/>
      <c r="H47" s="119"/>
      <c r="I47" s="127"/>
      <c r="J47" s="129"/>
      <c r="K47" s="111"/>
      <c r="L47" s="111"/>
      <c r="M47" s="67"/>
      <c r="N47" s="137" t="str">
        <f t="shared" si="5"/>
        <v/>
      </c>
      <c r="O47" s="69"/>
    </row>
    <row r="48" spans="2:15" x14ac:dyDescent="0.3">
      <c r="B48" s="113" t="str">
        <f t="shared" si="3"/>
        <v/>
      </c>
      <c r="C48" s="116"/>
      <c r="D48" s="117"/>
      <c r="E48" s="117"/>
      <c r="F48" s="115">
        <f t="shared" si="4"/>
        <v>0</v>
      </c>
      <c r="G48" s="119"/>
      <c r="H48" s="119"/>
      <c r="I48" s="127"/>
      <c r="J48" s="129"/>
      <c r="K48" s="111"/>
      <c r="L48" s="111"/>
      <c r="M48" s="67"/>
      <c r="N48" s="137" t="str">
        <f t="shared" si="5"/>
        <v/>
      </c>
      <c r="O48" s="69"/>
    </row>
    <row r="49" spans="2:15" x14ac:dyDescent="0.3">
      <c r="B49" s="113" t="str">
        <f t="shared" si="3"/>
        <v/>
      </c>
      <c r="C49" s="116"/>
      <c r="D49" s="117"/>
      <c r="E49" s="117"/>
      <c r="F49" s="115">
        <f t="shared" si="4"/>
        <v>0</v>
      </c>
      <c r="G49" s="119"/>
      <c r="H49" s="119"/>
      <c r="I49" s="127"/>
      <c r="J49" s="129"/>
      <c r="K49" s="111"/>
      <c r="L49" s="111"/>
      <c r="M49" s="67"/>
      <c r="N49" s="137" t="str">
        <f t="shared" si="5"/>
        <v/>
      </c>
      <c r="O49" s="69"/>
    </row>
    <row r="50" spans="2:15" x14ac:dyDescent="0.3">
      <c r="B50" s="113" t="str">
        <f t="shared" si="3"/>
        <v/>
      </c>
      <c r="C50" s="116"/>
      <c r="D50" s="117"/>
      <c r="E50" s="117"/>
      <c r="F50" s="115">
        <f t="shared" si="4"/>
        <v>0</v>
      </c>
      <c r="G50" s="119"/>
      <c r="H50" s="119"/>
      <c r="I50" s="127"/>
      <c r="J50" s="129"/>
      <c r="K50" s="111"/>
      <c r="L50" s="111"/>
      <c r="M50" s="67"/>
      <c r="N50" s="137" t="str">
        <f t="shared" si="5"/>
        <v/>
      </c>
      <c r="O50" s="69"/>
    </row>
    <row r="51" spans="2:15" x14ac:dyDescent="0.3">
      <c r="B51" s="113" t="str">
        <f t="shared" si="3"/>
        <v/>
      </c>
      <c r="C51" s="116"/>
      <c r="D51" s="117"/>
      <c r="E51" s="117"/>
      <c r="F51" s="115">
        <f t="shared" si="4"/>
        <v>0</v>
      </c>
      <c r="G51" s="119"/>
      <c r="H51" s="119"/>
      <c r="I51" s="127"/>
      <c r="J51" s="129"/>
      <c r="K51" s="111"/>
      <c r="L51" s="111"/>
      <c r="M51" s="67"/>
      <c r="N51" s="137" t="str">
        <f t="shared" si="5"/>
        <v/>
      </c>
      <c r="O51" s="69"/>
    </row>
    <row r="52" spans="2:15" x14ac:dyDescent="0.3">
      <c r="B52" s="113" t="str">
        <f t="shared" si="3"/>
        <v/>
      </c>
      <c r="C52" s="116"/>
      <c r="D52" s="117"/>
      <c r="E52" s="117"/>
      <c r="F52" s="115">
        <f t="shared" si="4"/>
        <v>0</v>
      </c>
      <c r="G52" s="119"/>
      <c r="H52" s="119"/>
      <c r="I52" s="127"/>
      <c r="J52" s="129"/>
      <c r="K52" s="111"/>
      <c r="L52" s="111"/>
      <c r="M52" s="67"/>
      <c r="N52" s="137" t="str">
        <f t="shared" si="5"/>
        <v/>
      </c>
      <c r="O52" s="69"/>
    </row>
    <row r="53" spans="2:15" x14ac:dyDescent="0.3">
      <c r="B53" s="113" t="str">
        <f t="shared" si="3"/>
        <v/>
      </c>
      <c r="C53" s="116"/>
      <c r="D53" s="117"/>
      <c r="E53" s="117"/>
      <c r="F53" s="115">
        <f t="shared" si="4"/>
        <v>0</v>
      </c>
      <c r="G53" s="119"/>
      <c r="H53" s="119"/>
      <c r="I53" s="127"/>
      <c r="J53" s="129"/>
      <c r="K53" s="111"/>
      <c r="L53" s="111"/>
      <c r="M53" s="67"/>
      <c r="N53" s="137" t="str">
        <f t="shared" si="5"/>
        <v/>
      </c>
      <c r="O53" s="69"/>
    </row>
    <row r="54" spans="2:15" x14ac:dyDescent="0.3">
      <c r="B54" s="113" t="str">
        <f t="shared" si="3"/>
        <v/>
      </c>
      <c r="C54" s="116"/>
      <c r="D54" s="117"/>
      <c r="E54" s="117"/>
      <c r="F54" s="115">
        <f t="shared" si="4"/>
        <v>0</v>
      </c>
      <c r="G54" s="119"/>
      <c r="H54" s="119"/>
      <c r="I54" s="127"/>
      <c r="J54" s="129"/>
      <c r="K54" s="111"/>
      <c r="L54" s="111"/>
      <c r="M54" s="67"/>
      <c r="N54" s="137" t="str">
        <f t="shared" si="5"/>
        <v/>
      </c>
      <c r="O54" s="69"/>
    </row>
    <row r="55" spans="2:15" x14ac:dyDescent="0.3">
      <c r="B55" s="113" t="str">
        <f t="shared" si="3"/>
        <v/>
      </c>
      <c r="C55" s="116"/>
      <c r="D55" s="117"/>
      <c r="E55" s="117"/>
      <c r="F55" s="115">
        <f t="shared" si="4"/>
        <v>0</v>
      </c>
      <c r="G55" s="119"/>
      <c r="H55" s="119"/>
      <c r="I55" s="127"/>
      <c r="J55" s="129"/>
      <c r="K55" s="111"/>
      <c r="L55" s="111"/>
      <c r="M55" s="67"/>
      <c r="N55" s="137" t="str">
        <f t="shared" si="5"/>
        <v/>
      </c>
      <c r="O55" s="69"/>
    </row>
    <row r="56" spans="2:15" x14ac:dyDescent="0.3">
      <c r="B56" s="113" t="str">
        <f t="shared" si="3"/>
        <v/>
      </c>
      <c r="C56" s="116"/>
      <c r="D56" s="117"/>
      <c r="E56" s="117"/>
      <c r="F56" s="115">
        <f t="shared" si="4"/>
        <v>0</v>
      </c>
      <c r="G56" s="119"/>
      <c r="H56" s="119"/>
      <c r="I56" s="127"/>
      <c r="J56" s="129"/>
      <c r="K56" s="111"/>
      <c r="L56" s="111"/>
      <c r="M56" s="67"/>
      <c r="N56" s="137" t="str">
        <f t="shared" si="5"/>
        <v/>
      </c>
      <c r="O56" s="69"/>
    </row>
    <row r="57" spans="2:15" x14ac:dyDescent="0.3">
      <c r="B57" s="113" t="str">
        <f t="shared" si="3"/>
        <v/>
      </c>
      <c r="C57" s="116"/>
      <c r="D57" s="117"/>
      <c r="E57" s="117"/>
      <c r="F57" s="115">
        <f t="shared" si="4"/>
        <v>0</v>
      </c>
      <c r="G57" s="119"/>
      <c r="H57" s="119"/>
      <c r="I57" s="127"/>
      <c r="J57" s="129"/>
      <c r="K57" s="111"/>
      <c r="L57" s="111"/>
      <c r="M57" s="67"/>
      <c r="N57" s="137" t="str">
        <f t="shared" si="5"/>
        <v/>
      </c>
      <c r="O57" s="69"/>
    </row>
    <row r="58" spans="2:15" ht="15" thickBot="1" x14ac:dyDescent="0.35">
      <c r="B58" s="114" t="str">
        <f t="shared" si="3"/>
        <v/>
      </c>
      <c r="C58" s="132"/>
      <c r="D58" s="158"/>
      <c r="E58" s="158"/>
      <c r="F58" s="133">
        <f t="shared" si="4"/>
        <v>0</v>
      </c>
      <c r="G58" s="134"/>
      <c r="H58" s="134"/>
      <c r="I58" s="135"/>
      <c r="J58" s="131"/>
      <c r="K58" s="112"/>
      <c r="L58" s="112"/>
      <c r="M58" s="70"/>
      <c r="N58" s="138" t="str">
        <f t="shared" si="5"/>
        <v/>
      </c>
      <c r="O58" s="71"/>
    </row>
  </sheetData>
  <sheetProtection algorithmName="SHA-512" hashValue="VJdND/4iRU9mXQWQne3q1c6lEPyXyZHgi8jnAg/8nPZTudZ4k7pZkPy/l3CF555g9KCeiBNPhMXgcLlrem4UCg==" saltValue="nn+tXe+/QJJLrF/P5wfKGA==" spinCount="100000" sheet="1" selectLockedCells="1"/>
  <mergeCells count="11">
    <mergeCell ref="B32:J32"/>
    <mergeCell ref="J33:L33"/>
    <mergeCell ref="K32:L32"/>
    <mergeCell ref="M2:O2"/>
    <mergeCell ref="M3:O3"/>
    <mergeCell ref="M31:O31"/>
    <mergeCell ref="J4:L4"/>
    <mergeCell ref="K3:L3"/>
    <mergeCell ref="K2:L2"/>
    <mergeCell ref="B3:J3"/>
    <mergeCell ref="K31:L31"/>
  </mergeCells>
  <conditionalFormatting sqref="B7:B29">
    <cfRule type="cellIs" dxfId="23" priority="64" operator="equal">
      <formula>0</formula>
    </cfRule>
  </conditionalFormatting>
  <conditionalFormatting sqref="B36:B58">
    <cfRule type="cellIs" dxfId="22" priority="8" operator="equal">
      <formula>0</formula>
    </cfRule>
  </conditionalFormatting>
  <conditionalFormatting sqref="C7:E29">
    <cfRule type="notContainsBlanks" dxfId="21" priority="14">
      <formula>LEN(TRIM(C7))&gt;0</formula>
    </cfRule>
  </conditionalFormatting>
  <conditionalFormatting sqref="C36:E58">
    <cfRule type="notContainsBlanks" dxfId="20" priority="1">
      <formula>LEN(TRIM(C36))&gt;0</formula>
    </cfRule>
  </conditionalFormatting>
  <conditionalFormatting sqref="F7:F29">
    <cfRule type="cellIs" dxfId="19" priority="65" operator="equal">
      <formula>0</formula>
    </cfRule>
  </conditionalFormatting>
  <conditionalFormatting sqref="F36:F58">
    <cfRule type="cellIs" dxfId="18" priority="9" operator="equal">
      <formula>0</formula>
    </cfRule>
  </conditionalFormatting>
  <conditionalFormatting sqref="G7:I29">
    <cfRule type="notContainsBlanks" dxfId="17" priority="40">
      <formula>LEN(TRIM(G7))&gt;0</formula>
    </cfRule>
  </conditionalFormatting>
  <conditionalFormatting sqref="G36:I58">
    <cfRule type="notContainsBlanks" dxfId="16" priority="3">
      <formula>LEN(TRIM(G36))&gt;0</formula>
    </cfRule>
  </conditionalFormatting>
  <conditionalFormatting sqref="K31:L32">
    <cfRule type="notContainsBlanks" dxfId="15" priority="77">
      <formula>LEN(TRIM(K31))&gt;0</formula>
    </cfRule>
  </conditionalFormatting>
  <conditionalFormatting sqref="K2:M3">
    <cfRule type="notContainsBlanks" dxfId="14" priority="92">
      <formula>LEN(TRIM(K2))&gt;0</formula>
    </cfRule>
  </conditionalFormatting>
  <conditionalFormatting sqref="M31">
    <cfRule type="notContainsBlanks" dxfId="13" priority="81">
      <formula>LEN(TRIM(M31))&gt;0</formula>
    </cfRule>
  </conditionalFormatting>
  <conditionalFormatting sqref="M32:N32">
    <cfRule type="notContainsBlanks" dxfId="12" priority="76">
      <formula>LEN(TRIM(M32))&gt;0</formula>
    </cfRule>
  </conditionalFormatting>
  <dataValidations count="5">
    <dataValidation allowBlank="1" showInputMessage="1" showErrorMessage="1" promptTitle="Dates not on" prompt="Include dates let is not needed. Otherwise this will include holidays and in-service days" sqref="I7:I29 I36:I58" xr:uid="{F292A57D-237D-44B5-9E86-1617B61AF152}"/>
    <dataValidation allowBlank="1" showInputMessage="1" showErrorMessage="1" promptTitle="Dates not on" prompt="Enter rooms, be specific" sqref="C7:C29 C36:C58" xr:uid="{D4B206C5-56FB-4000-98E8-4A19A00CD36E}"/>
    <dataValidation type="date" operator="greaterThanOrEqual" allowBlank="1" showInputMessage="1" showErrorMessage="1" promptTitle="Start Date" prompt="Enter the date on which the last let will end (If it is a single day just enter the start date and end date as the same)" sqref="H8:H29 H37:H58" xr:uid="{B9CD9FDA-2452-4898-A736-925325869C92}">
      <formula1>TODAY()</formula1>
    </dataValidation>
    <dataValidation type="date" operator="greaterThanOrEqual" allowBlank="1" showInputMessage="1" showErrorMessage="1" error="Ths must be a valid date dd/mm/yy" promptTitle="Start Date" prompt="Enter the date on which the last let will end (If it is a single day just enter the start date and end date as the same)" sqref="H7 H36" xr:uid="{132A786D-6FC0-4AE8-8716-96D5173B4B3B}">
      <formula1>TODAY()</formula1>
    </dataValidation>
    <dataValidation type="date" operator="greaterThanOrEqual" allowBlank="1" showInputMessage="1" showErrorMessage="1" error="This must be a valid date dd/mm/yy " promptTitle="Start Date" prompt="Enter the date let is to begin (**date must be a minimum of 2 weeks from today)" sqref="G7:G29 G36:G58" xr:uid="{A5C2E4DC-FC29-4923-B7E3-BC2BF7A7FA70}">
      <formula1>TODAY()</formula1>
    </dataValidation>
  </dataValidations>
  <hyperlinks>
    <hyperlink ref="H4" r:id="rId1" xr:uid="{EA6A0B9F-8D71-4BBE-94E9-A48F42FF350F}"/>
  </hyperlinks>
  <pageMargins left="0.7" right="0.7" top="0.75" bottom="0.75" header="0.3" footer="0.3"/>
  <pageSetup paperSize="9" orientation="landscape" r:id="rId2"/>
  <ignoredErrors>
    <ignoredError sqref="B7:B29 N7:N29 N36:N58"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promptTitle="Start Time" prompt="Include setup time " xr:uid="{5A4FA6DA-B070-450E-B811-311867B74282}">
          <x14:formula1>
            <xm:f>'1. Customer Details'!$AG$1:$AG$28</xm:f>
          </x14:formula1>
          <xm:sqref>D7:E29 D36:E58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5" tint="-0.249977111117893"/>
  </sheetPr>
  <dimension ref="B1:H63"/>
  <sheetViews>
    <sheetView showGridLines="0" showRowColHeaders="0" workbookViewId="0">
      <selection activeCell="E11" sqref="E11"/>
    </sheetView>
  </sheetViews>
  <sheetFormatPr defaultRowHeight="14.4" x14ac:dyDescent="0.3"/>
  <cols>
    <col min="2" max="2" width="10.44140625" customWidth="1"/>
    <col min="3" max="3" width="15.21875" customWidth="1"/>
    <col min="4" max="4" width="31.77734375" customWidth="1"/>
    <col min="5" max="5" width="34.21875" customWidth="1"/>
    <col min="6" max="7" width="15.77734375" customWidth="1"/>
    <col min="8" max="9" width="12.44140625" customWidth="1"/>
    <col min="11" max="11" width="10.77734375" customWidth="1"/>
  </cols>
  <sheetData>
    <row r="1" spans="2:8" ht="15" thickBot="1" x14ac:dyDescent="0.35"/>
    <row r="2" spans="2:8" ht="21.6" thickBot="1" x14ac:dyDescent="0.35">
      <c r="B2" s="275" t="s">
        <v>39</v>
      </c>
      <c r="C2" s="276"/>
      <c r="D2" s="276"/>
      <c r="E2" s="276"/>
      <c r="F2" s="276"/>
      <c r="G2" s="276"/>
      <c r="H2" s="277"/>
    </row>
    <row r="3" spans="2:8" x14ac:dyDescent="0.3">
      <c r="B3" s="9"/>
      <c r="H3" s="8"/>
    </row>
    <row r="4" spans="2:8" x14ac:dyDescent="0.3">
      <c r="B4" s="10"/>
      <c r="C4" t="s">
        <v>65</v>
      </c>
      <c r="H4" s="8"/>
    </row>
    <row r="5" spans="2:8" x14ac:dyDescent="0.3">
      <c r="B5" s="10"/>
      <c r="H5" s="8"/>
    </row>
    <row r="6" spans="2:8" x14ac:dyDescent="0.3">
      <c r="B6" s="10"/>
      <c r="C6" t="s">
        <v>66</v>
      </c>
      <c r="H6" s="8"/>
    </row>
    <row r="7" spans="2:8" x14ac:dyDescent="0.3">
      <c r="B7" s="10"/>
      <c r="H7" s="8"/>
    </row>
    <row r="8" spans="2:8" x14ac:dyDescent="0.3">
      <c r="B8" s="10"/>
      <c r="C8" t="s">
        <v>69</v>
      </c>
      <c r="H8" s="8"/>
    </row>
    <row r="9" spans="2:8" x14ac:dyDescent="0.3">
      <c r="B9" s="10"/>
      <c r="H9" s="8"/>
    </row>
    <row r="10" spans="2:8" ht="15" thickBot="1" x14ac:dyDescent="0.35">
      <c r="B10" s="10"/>
      <c r="H10" s="8"/>
    </row>
    <row r="11" spans="2:8" ht="15" thickBot="1" x14ac:dyDescent="0.35">
      <c r="B11" s="10"/>
      <c r="C11" t="s">
        <v>82</v>
      </c>
      <c r="D11" s="8"/>
      <c r="E11" s="85"/>
      <c r="F11" s="32" t="s">
        <v>121</v>
      </c>
      <c r="G11" s="86"/>
      <c r="H11" s="8"/>
    </row>
    <row r="12" spans="2:8" ht="15" thickBot="1" x14ac:dyDescent="0.35">
      <c r="B12" s="10"/>
      <c r="H12" s="8"/>
    </row>
    <row r="13" spans="2:8" ht="21.6" thickBot="1" x14ac:dyDescent="0.35">
      <c r="B13" s="275" t="s">
        <v>41</v>
      </c>
      <c r="C13" s="276"/>
      <c r="D13" s="276"/>
      <c r="E13" s="276"/>
      <c r="F13" s="276"/>
      <c r="G13" s="276"/>
      <c r="H13" s="277"/>
    </row>
    <row r="14" spans="2:8" ht="11.25" customHeight="1" x14ac:dyDescent="0.3">
      <c r="B14" s="10"/>
      <c r="H14" s="8"/>
    </row>
    <row r="15" spans="2:8" ht="15" customHeight="1" x14ac:dyDescent="0.3">
      <c r="B15" s="10"/>
      <c r="C15" t="s">
        <v>42</v>
      </c>
      <c r="H15" s="8"/>
    </row>
    <row r="16" spans="2:8" ht="15" customHeight="1" x14ac:dyDescent="0.3">
      <c r="B16" s="10"/>
      <c r="C16" t="s">
        <v>70</v>
      </c>
      <c r="H16" s="8"/>
    </row>
    <row r="17" spans="2:8" ht="15" customHeight="1" x14ac:dyDescent="0.3">
      <c r="B17" s="10"/>
      <c r="F17" t="s">
        <v>98</v>
      </c>
      <c r="H17" s="8"/>
    </row>
    <row r="18" spans="2:8" x14ac:dyDescent="0.3">
      <c r="B18" s="10"/>
      <c r="C18" s="2" t="s">
        <v>43</v>
      </c>
      <c r="D18" s="2"/>
      <c r="E18" s="2"/>
      <c r="H18" s="8"/>
    </row>
    <row r="19" spans="2:8" x14ac:dyDescent="0.3">
      <c r="B19" s="10"/>
      <c r="C19" s="2"/>
      <c r="D19" s="2"/>
      <c r="E19" s="2"/>
      <c r="H19" s="8"/>
    </row>
    <row r="20" spans="2:8" x14ac:dyDescent="0.3">
      <c r="B20" s="10"/>
      <c r="C20" t="s">
        <v>72</v>
      </c>
      <c r="H20" s="8"/>
    </row>
    <row r="21" spans="2:8" x14ac:dyDescent="0.3">
      <c r="B21" s="10"/>
      <c r="C21" t="s">
        <v>71</v>
      </c>
      <c r="H21" s="8"/>
    </row>
    <row r="22" spans="2:8" x14ac:dyDescent="0.3">
      <c r="B22" s="10"/>
      <c r="C22" s="2"/>
      <c r="D22" s="2"/>
      <c r="E22" s="2"/>
      <c r="H22" s="8"/>
    </row>
    <row r="23" spans="2:8" x14ac:dyDescent="0.3">
      <c r="B23" s="10"/>
      <c r="C23" t="s">
        <v>44</v>
      </c>
      <c r="H23" s="8"/>
    </row>
    <row r="24" spans="2:8" x14ac:dyDescent="0.3">
      <c r="B24" s="10"/>
      <c r="C24" t="s">
        <v>45</v>
      </c>
      <c r="H24" s="8"/>
    </row>
    <row r="25" spans="2:8" x14ac:dyDescent="0.3">
      <c r="B25" s="10"/>
      <c r="H25" s="8"/>
    </row>
    <row r="26" spans="2:8" x14ac:dyDescent="0.3">
      <c r="B26" s="10"/>
      <c r="C26" t="s">
        <v>46</v>
      </c>
      <c r="H26" s="8"/>
    </row>
    <row r="27" spans="2:8" x14ac:dyDescent="0.3">
      <c r="B27" s="10"/>
      <c r="C27" s="2"/>
      <c r="D27" s="2"/>
      <c r="E27" s="2"/>
      <c r="H27" s="8"/>
    </row>
    <row r="28" spans="2:8" ht="10.5" customHeight="1" x14ac:dyDescent="0.3">
      <c r="B28" s="10"/>
      <c r="C28" s="2"/>
      <c r="D28" s="2"/>
      <c r="E28" s="2"/>
      <c r="H28" s="8"/>
    </row>
    <row r="29" spans="2:8" ht="15" customHeight="1" x14ac:dyDescent="0.3">
      <c r="B29" s="10"/>
      <c r="C29" t="s">
        <v>73</v>
      </c>
      <c r="D29" s="2"/>
      <c r="E29" s="2"/>
      <c r="H29" s="8"/>
    </row>
    <row r="30" spans="2:8" ht="15" customHeight="1" x14ac:dyDescent="0.3">
      <c r="B30" s="10"/>
      <c r="C30" s="2"/>
      <c r="D30" s="2"/>
      <c r="E30" s="2"/>
      <c r="H30" s="8"/>
    </row>
    <row r="31" spans="2:8" ht="10.5" customHeight="1" x14ac:dyDescent="0.3">
      <c r="B31" s="10"/>
      <c r="C31" s="2"/>
      <c r="D31" s="2"/>
      <c r="E31" s="2"/>
      <c r="H31" s="8"/>
    </row>
    <row r="32" spans="2:8" x14ac:dyDescent="0.3">
      <c r="B32" s="10"/>
      <c r="C32" s="323" t="s">
        <v>123</v>
      </c>
      <c r="D32" s="323"/>
      <c r="E32" s="323"/>
      <c r="F32" s="323"/>
      <c r="G32" s="323"/>
      <c r="H32" s="8"/>
    </row>
    <row r="33" spans="2:8" x14ac:dyDescent="0.3">
      <c r="B33" s="10"/>
      <c r="C33" s="323" t="s">
        <v>122</v>
      </c>
      <c r="D33" s="323"/>
      <c r="E33" s="323"/>
      <c r="F33" s="323"/>
      <c r="G33" s="323"/>
      <c r="H33" s="8"/>
    </row>
    <row r="34" spans="2:8" ht="15" thickBot="1" x14ac:dyDescent="0.35">
      <c r="B34" s="10"/>
      <c r="C34" s="2"/>
      <c r="D34" s="2"/>
      <c r="E34" s="2"/>
      <c r="H34" s="8"/>
    </row>
    <row r="35" spans="2:8" ht="15" thickBot="1" x14ac:dyDescent="0.35">
      <c r="B35" s="10"/>
      <c r="C35" t="s">
        <v>82</v>
      </c>
      <c r="E35" s="85"/>
      <c r="F35" s="32" t="s">
        <v>121</v>
      </c>
      <c r="G35" s="86"/>
      <c r="H35" s="8"/>
    </row>
    <row r="36" spans="2:8" ht="15" thickBot="1" x14ac:dyDescent="0.35">
      <c r="B36" s="9"/>
      <c r="C36" s="2"/>
      <c r="D36" s="2"/>
      <c r="E36" s="2"/>
      <c r="H36" s="8"/>
    </row>
    <row r="37" spans="2:8" ht="21.6" thickBot="1" x14ac:dyDescent="0.35">
      <c r="B37" s="275" t="s">
        <v>15</v>
      </c>
      <c r="C37" s="276"/>
      <c r="D37" s="276"/>
      <c r="E37" s="276"/>
      <c r="F37" s="276"/>
      <c r="G37" s="276"/>
      <c r="H37" s="277"/>
    </row>
    <row r="38" spans="2:8" ht="11.25" customHeight="1" x14ac:dyDescent="0.4">
      <c r="B38" s="11"/>
      <c r="H38" s="8"/>
    </row>
    <row r="39" spans="2:8" x14ac:dyDescent="0.3">
      <c r="B39" s="10"/>
      <c r="C39" t="s">
        <v>75</v>
      </c>
      <c r="H39" s="8"/>
    </row>
    <row r="40" spans="2:8" x14ac:dyDescent="0.3">
      <c r="B40" s="10"/>
      <c r="C40" t="s">
        <v>74</v>
      </c>
      <c r="H40" s="8"/>
    </row>
    <row r="41" spans="2:8" ht="11.25" customHeight="1" x14ac:dyDescent="0.3">
      <c r="B41" s="10"/>
      <c r="H41" s="8"/>
    </row>
    <row r="42" spans="2:8" x14ac:dyDescent="0.3">
      <c r="B42" s="10"/>
      <c r="C42" t="s">
        <v>16</v>
      </c>
      <c r="H42" s="8"/>
    </row>
    <row r="43" spans="2:8" x14ac:dyDescent="0.3">
      <c r="B43" s="10"/>
      <c r="H43" s="8"/>
    </row>
    <row r="44" spans="2:8" x14ac:dyDescent="0.3">
      <c r="B44" s="10"/>
      <c r="C44" s="2" t="s">
        <v>17</v>
      </c>
      <c r="H44" s="8"/>
    </row>
    <row r="45" spans="2:8" x14ac:dyDescent="0.3">
      <c r="B45" s="10"/>
      <c r="C45" t="s">
        <v>18</v>
      </c>
      <c r="D45" t="s">
        <v>19</v>
      </c>
      <c r="H45" s="8"/>
    </row>
    <row r="46" spans="2:8" x14ac:dyDescent="0.3">
      <c r="B46" s="10"/>
      <c r="C46" t="s">
        <v>18</v>
      </c>
      <c r="D46" t="s">
        <v>76</v>
      </c>
      <c r="H46" s="8"/>
    </row>
    <row r="47" spans="2:8" x14ac:dyDescent="0.3">
      <c r="B47" s="10"/>
      <c r="C47" t="s">
        <v>18</v>
      </c>
      <c r="D47" t="s">
        <v>20</v>
      </c>
      <c r="H47" s="8"/>
    </row>
    <row r="48" spans="2:8" x14ac:dyDescent="0.3">
      <c r="B48" s="10"/>
      <c r="C48" t="s">
        <v>18</v>
      </c>
      <c r="D48" t="s">
        <v>21</v>
      </c>
      <c r="H48" s="8"/>
    </row>
    <row r="49" spans="2:8" x14ac:dyDescent="0.3">
      <c r="B49" s="10"/>
      <c r="C49" t="s">
        <v>18</v>
      </c>
      <c r="D49" t="s">
        <v>22</v>
      </c>
      <c r="H49" s="8"/>
    </row>
    <row r="50" spans="2:8" x14ac:dyDescent="0.3">
      <c r="B50" s="10"/>
      <c r="C50" s="2" t="s">
        <v>23</v>
      </c>
      <c r="H50" s="8"/>
    </row>
    <row r="51" spans="2:8" x14ac:dyDescent="0.3">
      <c r="B51" s="10"/>
      <c r="C51" t="s">
        <v>18</v>
      </c>
      <c r="D51" t="s">
        <v>78</v>
      </c>
      <c r="H51" s="8"/>
    </row>
    <row r="52" spans="2:8" x14ac:dyDescent="0.3">
      <c r="B52" s="10"/>
      <c r="D52" t="s">
        <v>77</v>
      </c>
      <c r="H52" s="8"/>
    </row>
    <row r="53" spans="2:8" x14ac:dyDescent="0.3">
      <c r="B53" s="10"/>
      <c r="C53" s="2" t="s">
        <v>24</v>
      </c>
      <c r="H53" s="8"/>
    </row>
    <row r="54" spans="2:8" x14ac:dyDescent="0.3">
      <c r="B54" s="10"/>
      <c r="C54" t="s">
        <v>18</v>
      </c>
      <c r="D54" t="s">
        <v>79</v>
      </c>
      <c r="H54" s="8"/>
    </row>
    <row r="55" spans="2:8" x14ac:dyDescent="0.3">
      <c r="B55" s="10"/>
      <c r="C55" t="s">
        <v>18</v>
      </c>
      <c r="D55" t="s">
        <v>25</v>
      </c>
      <c r="H55" s="8"/>
    </row>
    <row r="56" spans="2:8" x14ac:dyDescent="0.3">
      <c r="B56" s="10"/>
      <c r="C56" s="32" t="s">
        <v>18</v>
      </c>
      <c r="D56" t="s">
        <v>81</v>
      </c>
      <c r="H56" s="8"/>
    </row>
    <row r="57" spans="2:8" x14ac:dyDescent="0.3">
      <c r="B57" s="10"/>
      <c r="C57" s="32" t="s">
        <v>18</v>
      </c>
      <c r="D57" t="s">
        <v>80</v>
      </c>
      <c r="H57" s="8"/>
    </row>
    <row r="58" spans="2:8" x14ac:dyDescent="0.3">
      <c r="B58" s="10"/>
      <c r="C58" s="32" t="s">
        <v>18</v>
      </c>
      <c r="D58" t="s">
        <v>26</v>
      </c>
      <c r="H58" s="8"/>
    </row>
    <row r="59" spans="2:8" x14ac:dyDescent="0.3">
      <c r="B59" s="10"/>
      <c r="H59" s="8"/>
    </row>
    <row r="60" spans="2:8" x14ac:dyDescent="0.3">
      <c r="B60" s="10"/>
      <c r="D60" t="s">
        <v>84</v>
      </c>
      <c r="H60" s="8"/>
    </row>
    <row r="61" spans="2:8" ht="15" thickBot="1" x14ac:dyDescent="0.35">
      <c r="B61" s="10"/>
      <c r="H61" s="8"/>
    </row>
    <row r="62" spans="2:8" ht="15" thickBot="1" x14ac:dyDescent="0.35">
      <c r="B62" s="10"/>
      <c r="D62" s="32" t="s">
        <v>83</v>
      </c>
      <c r="E62" s="85"/>
      <c r="F62" s="32" t="s">
        <v>121</v>
      </c>
      <c r="G62" s="86"/>
      <c r="H62" s="8"/>
    </row>
    <row r="63" spans="2:8" ht="15" thickBot="1" x14ac:dyDescent="0.35">
      <c r="B63" s="6"/>
      <c r="C63" s="7"/>
      <c r="D63" s="7"/>
      <c r="E63" s="7"/>
      <c r="F63" s="7"/>
      <c r="G63" s="7"/>
      <c r="H63" s="12"/>
    </row>
  </sheetData>
  <sheetProtection algorithmName="SHA-512" hashValue="mBzQes4SjRATlgEyJUD7rACBoKWyc0eL4pkagyispvElI/KT6clZwEfFoxxF2pN2UATvVFMIoHNeMk51Y1vAYA==" saltValue="eA0KPejUYIyfeafJcrlsNg==" spinCount="100000" sheet="1" objects="1" scenarios="1" selectLockedCells="1"/>
  <mergeCells count="5">
    <mergeCell ref="B37:H37"/>
    <mergeCell ref="C32:G32"/>
    <mergeCell ref="C33:G33"/>
    <mergeCell ref="B2:H2"/>
    <mergeCell ref="B13:H13"/>
  </mergeCells>
  <conditionalFormatting sqref="E11">
    <cfRule type="notContainsBlanks" dxfId="11" priority="4">
      <formula>LEN(TRIM(E11))&gt;0</formula>
    </cfRule>
  </conditionalFormatting>
  <conditionalFormatting sqref="E35 E62">
    <cfRule type="notContainsBlanks" dxfId="10" priority="5">
      <formula>LEN(TRIM(E35))&gt;0</formula>
    </cfRule>
  </conditionalFormatting>
  <conditionalFormatting sqref="G11">
    <cfRule type="notContainsBlanks" dxfId="9" priority="3">
      <formula>LEN(TRIM(G11))&gt;0</formula>
    </cfRule>
  </conditionalFormatting>
  <conditionalFormatting sqref="G35">
    <cfRule type="notContainsBlanks" dxfId="8" priority="2">
      <formula>LEN(TRIM(G35))&gt;0</formula>
    </cfRule>
  </conditionalFormatting>
  <conditionalFormatting sqref="G62">
    <cfRule type="notContainsBlanks" dxfId="7" priority="1">
      <formula>LEN(TRIM(G62))&gt;0</formula>
    </cfRule>
  </conditionalFormatting>
  <dataValidations count="1">
    <dataValidation type="date" operator="greaterThan" allowBlank="1" showInputMessage="1" showErrorMessage="1" sqref="G11" xr:uid="{A9363E29-0573-4BAF-8EA2-24E98982E335}">
      <formula1>44835</formula1>
    </dataValidation>
  </dataValidations>
  <pageMargins left="0.7" right="0.7" top="0.75" bottom="0.75"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9221" r:id="rId4" name="Check Box 5">
              <controlPr locked="0" defaultSize="0" autoFill="0" autoLine="0" autoPict="0">
                <anchor>
                  <from>
                    <xdr:col>5</xdr:col>
                    <xdr:colOff>449580</xdr:colOff>
                    <xdr:row>2</xdr:row>
                    <xdr:rowOff>106680</xdr:rowOff>
                  </from>
                  <to>
                    <xdr:col>5</xdr:col>
                    <xdr:colOff>1005840</xdr:colOff>
                    <xdr:row>4</xdr:row>
                    <xdr:rowOff>114300</xdr:rowOff>
                  </to>
                </anchor>
              </controlPr>
            </control>
          </mc:Choice>
        </mc:AlternateContent>
        <mc:AlternateContent xmlns:mc="http://schemas.openxmlformats.org/markup-compatibility/2006">
          <mc:Choice Requires="x14">
            <control shapeId="9222" r:id="rId5" name="Check Box 6">
              <controlPr locked="0" defaultSize="0" autoFill="0" autoLine="0" autoPict="0">
                <anchor>
                  <from>
                    <xdr:col>5</xdr:col>
                    <xdr:colOff>1066800</xdr:colOff>
                    <xdr:row>2</xdr:row>
                    <xdr:rowOff>106680</xdr:rowOff>
                  </from>
                  <to>
                    <xdr:col>6</xdr:col>
                    <xdr:colOff>525780</xdr:colOff>
                    <xdr:row>4</xdr:row>
                    <xdr:rowOff>106680</xdr:rowOff>
                  </to>
                </anchor>
              </controlPr>
            </control>
          </mc:Choice>
        </mc:AlternateContent>
        <mc:AlternateContent xmlns:mc="http://schemas.openxmlformats.org/markup-compatibility/2006">
          <mc:Choice Requires="x14">
            <control shapeId="9223" r:id="rId6" name="Check Box 7">
              <controlPr locked="0" defaultSize="0" autoFill="0" autoLine="0" autoPict="0">
                <anchor>
                  <from>
                    <xdr:col>5</xdr:col>
                    <xdr:colOff>449580</xdr:colOff>
                    <xdr:row>4</xdr:row>
                    <xdr:rowOff>76200</xdr:rowOff>
                  </from>
                  <to>
                    <xdr:col>5</xdr:col>
                    <xdr:colOff>1013460</xdr:colOff>
                    <xdr:row>6</xdr:row>
                    <xdr:rowOff>106680</xdr:rowOff>
                  </to>
                </anchor>
              </controlPr>
            </control>
          </mc:Choice>
        </mc:AlternateContent>
        <mc:AlternateContent xmlns:mc="http://schemas.openxmlformats.org/markup-compatibility/2006">
          <mc:Choice Requires="x14">
            <control shapeId="9224" r:id="rId7" name="Check Box 8">
              <controlPr locked="0" defaultSize="0" autoFill="0" autoLine="0" autoPict="0">
                <anchor>
                  <from>
                    <xdr:col>5</xdr:col>
                    <xdr:colOff>1066800</xdr:colOff>
                    <xdr:row>4</xdr:row>
                    <xdr:rowOff>76200</xdr:rowOff>
                  </from>
                  <to>
                    <xdr:col>6</xdr:col>
                    <xdr:colOff>533400</xdr:colOff>
                    <xdr:row>6</xdr:row>
                    <xdr:rowOff>76200</xdr:rowOff>
                  </to>
                </anchor>
              </controlPr>
            </control>
          </mc:Choice>
        </mc:AlternateContent>
        <mc:AlternateContent xmlns:mc="http://schemas.openxmlformats.org/markup-compatibility/2006">
          <mc:Choice Requires="x14">
            <control shapeId="9225" r:id="rId8" name="Check Box 9">
              <controlPr locked="0" defaultSize="0" autoFill="0" autoLine="0" autoPict="0">
                <anchor>
                  <from>
                    <xdr:col>5</xdr:col>
                    <xdr:colOff>457200</xdr:colOff>
                    <xdr:row>6</xdr:row>
                    <xdr:rowOff>68580</xdr:rowOff>
                  </from>
                  <to>
                    <xdr:col>5</xdr:col>
                    <xdr:colOff>1013460</xdr:colOff>
                    <xdr:row>8</xdr:row>
                    <xdr:rowOff>76200</xdr:rowOff>
                  </to>
                </anchor>
              </controlPr>
            </control>
          </mc:Choice>
        </mc:AlternateContent>
        <mc:AlternateContent xmlns:mc="http://schemas.openxmlformats.org/markup-compatibility/2006">
          <mc:Choice Requires="x14">
            <control shapeId="9226" r:id="rId9" name="Check Box 10">
              <controlPr locked="0" defaultSize="0" autoFill="0" autoLine="0" autoPict="0">
                <anchor>
                  <from>
                    <xdr:col>5</xdr:col>
                    <xdr:colOff>1082040</xdr:colOff>
                    <xdr:row>6</xdr:row>
                    <xdr:rowOff>68580</xdr:rowOff>
                  </from>
                  <to>
                    <xdr:col>6</xdr:col>
                    <xdr:colOff>548640</xdr:colOff>
                    <xdr:row>8</xdr:row>
                    <xdr:rowOff>68580</xdr:rowOff>
                  </to>
                </anchor>
              </controlPr>
            </control>
          </mc:Choice>
        </mc:AlternateContent>
        <mc:AlternateContent xmlns:mc="http://schemas.openxmlformats.org/markup-compatibility/2006">
          <mc:Choice Requires="x14">
            <control shapeId="9227" r:id="rId10" name="Check Box 11">
              <controlPr locked="0" defaultSize="0" autoFill="0" autoLine="0" autoPict="0">
                <anchor>
                  <from>
                    <xdr:col>5</xdr:col>
                    <xdr:colOff>457200</xdr:colOff>
                    <xdr:row>13</xdr:row>
                    <xdr:rowOff>76200</xdr:rowOff>
                  </from>
                  <to>
                    <xdr:col>5</xdr:col>
                    <xdr:colOff>1013460</xdr:colOff>
                    <xdr:row>15</xdr:row>
                    <xdr:rowOff>129540</xdr:rowOff>
                  </to>
                </anchor>
              </controlPr>
            </control>
          </mc:Choice>
        </mc:AlternateContent>
        <mc:AlternateContent xmlns:mc="http://schemas.openxmlformats.org/markup-compatibility/2006">
          <mc:Choice Requires="x14">
            <control shapeId="9228" r:id="rId11" name="Check Box 12">
              <controlPr locked="0" defaultSize="0" autoFill="0" autoLine="0" autoPict="0">
                <anchor>
                  <from>
                    <xdr:col>5</xdr:col>
                    <xdr:colOff>1082040</xdr:colOff>
                    <xdr:row>13</xdr:row>
                    <xdr:rowOff>76200</xdr:rowOff>
                  </from>
                  <to>
                    <xdr:col>6</xdr:col>
                    <xdr:colOff>533400</xdr:colOff>
                    <xdr:row>15</xdr:row>
                    <xdr:rowOff>114300</xdr:rowOff>
                  </to>
                </anchor>
              </controlPr>
            </control>
          </mc:Choice>
        </mc:AlternateContent>
        <mc:AlternateContent xmlns:mc="http://schemas.openxmlformats.org/markup-compatibility/2006">
          <mc:Choice Requires="x14">
            <control shapeId="9231" r:id="rId12" name="Check Box 15">
              <controlPr locked="0" defaultSize="0" autoFill="0" autoLine="0" autoPict="0">
                <anchor>
                  <from>
                    <xdr:col>5</xdr:col>
                    <xdr:colOff>480060</xdr:colOff>
                    <xdr:row>18</xdr:row>
                    <xdr:rowOff>91440</xdr:rowOff>
                  </from>
                  <to>
                    <xdr:col>5</xdr:col>
                    <xdr:colOff>1043940</xdr:colOff>
                    <xdr:row>20</xdr:row>
                    <xdr:rowOff>106680</xdr:rowOff>
                  </to>
                </anchor>
              </controlPr>
            </control>
          </mc:Choice>
        </mc:AlternateContent>
        <mc:AlternateContent xmlns:mc="http://schemas.openxmlformats.org/markup-compatibility/2006">
          <mc:Choice Requires="x14">
            <control shapeId="9232" r:id="rId13" name="Check Box 16">
              <controlPr locked="0" defaultSize="0" autoFill="0" autoLine="0" autoPict="0">
                <anchor>
                  <from>
                    <xdr:col>6</xdr:col>
                    <xdr:colOff>15240</xdr:colOff>
                    <xdr:row>18</xdr:row>
                    <xdr:rowOff>91440</xdr:rowOff>
                  </from>
                  <to>
                    <xdr:col>6</xdr:col>
                    <xdr:colOff>556260</xdr:colOff>
                    <xdr:row>20</xdr:row>
                    <xdr:rowOff>91440</xdr:rowOff>
                  </to>
                </anchor>
              </controlPr>
            </control>
          </mc:Choice>
        </mc:AlternateContent>
        <mc:AlternateContent xmlns:mc="http://schemas.openxmlformats.org/markup-compatibility/2006">
          <mc:Choice Requires="x14">
            <control shapeId="9235" r:id="rId14" name="Check Box 19">
              <controlPr locked="0" defaultSize="0" autoFill="0" autoLine="0" autoPict="0">
                <anchor>
                  <from>
                    <xdr:col>5</xdr:col>
                    <xdr:colOff>487680</xdr:colOff>
                    <xdr:row>21</xdr:row>
                    <xdr:rowOff>106680</xdr:rowOff>
                  </from>
                  <to>
                    <xdr:col>5</xdr:col>
                    <xdr:colOff>1051560</xdr:colOff>
                    <xdr:row>23</xdr:row>
                    <xdr:rowOff>129540</xdr:rowOff>
                  </to>
                </anchor>
              </controlPr>
            </control>
          </mc:Choice>
        </mc:AlternateContent>
        <mc:AlternateContent xmlns:mc="http://schemas.openxmlformats.org/markup-compatibility/2006">
          <mc:Choice Requires="x14">
            <control shapeId="9236" r:id="rId15" name="Check Box 20">
              <controlPr locked="0" defaultSize="0" autoFill="0" autoLine="0" autoPict="0">
                <anchor>
                  <from>
                    <xdr:col>6</xdr:col>
                    <xdr:colOff>15240</xdr:colOff>
                    <xdr:row>21</xdr:row>
                    <xdr:rowOff>106680</xdr:rowOff>
                  </from>
                  <to>
                    <xdr:col>6</xdr:col>
                    <xdr:colOff>563880</xdr:colOff>
                    <xdr:row>23</xdr:row>
                    <xdr:rowOff>106680</xdr:rowOff>
                  </to>
                </anchor>
              </controlPr>
            </control>
          </mc:Choice>
        </mc:AlternateContent>
        <mc:AlternateContent xmlns:mc="http://schemas.openxmlformats.org/markup-compatibility/2006">
          <mc:Choice Requires="x14">
            <control shapeId="9237" r:id="rId16" name="Check Box 21">
              <controlPr locked="0" defaultSize="0" autoFill="0" autoLine="0" autoPict="0">
                <anchor>
                  <from>
                    <xdr:col>5</xdr:col>
                    <xdr:colOff>487680</xdr:colOff>
                    <xdr:row>24</xdr:row>
                    <xdr:rowOff>68580</xdr:rowOff>
                  </from>
                  <to>
                    <xdr:col>5</xdr:col>
                    <xdr:colOff>1043940</xdr:colOff>
                    <xdr:row>26</xdr:row>
                    <xdr:rowOff>91440</xdr:rowOff>
                  </to>
                </anchor>
              </controlPr>
            </control>
          </mc:Choice>
        </mc:AlternateContent>
        <mc:AlternateContent xmlns:mc="http://schemas.openxmlformats.org/markup-compatibility/2006">
          <mc:Choice Requires="x14">
            <control shapeId="9238" r:id="rId17" name="Check Box 22">
              <controlPr locked="0" defaultSize="0" autoFill="0" autoLine="0" autoPict="0">
                <anchor>
                  <from>
                    <xdr:col>6</xdr:col>
                    <xdr:colOff>15240</xdr:colOff>
                    <xdr:row>24</xdr:row>
                    <xdr:rowOff>68580</xdr:rowOff>
                  </from>
                  <to>
                    <xdr:col>6</xdr:col>
                    <xdr:colOff>563880</xdr:colOff>
                    <xdr:row>26</xdr:row>
                    <xdr:rowOff>68580</xdr:rowOff>
                  </to>
                </anchor>
              </controlPr>
            </control>
          </mc:Choice>
        </mc:AlternateContent>
        <mc:AlternateContent xmlns:mc="http://schemas.openxmlformats.org/markup-compatibility/2006">
          <mc:Choice Requires="x14">
            <control shapeId="9241" r:id="rId18" name="Check Box 25">
              <controlPr locked="0" defaultSize="0" autoFill="0" autoLine="0" autoPict="0">
                <anchor>
                  <from>
                    <xdr:col>5</xdr:col>
                    <xdr:colOff>487680</xdr:colOff>
                    <xdr:row>27</xdr:row>
                    <xdr:rowOff>22860</xdr:rowOff>
                  </from>
                  <to>
                    <xdr:col>5</xdr:col>
                    <xdr:colOff>1043940</xdr:colOff>
                    <xdr:row>29</xdr:row>
                    <xdr:rowOff>76200</xdr:rowOff>
                  </to>
                </anchor>
              </controlPr>
            </control>
          </mc:Choice>
        </mc:AlternateContent>
        <mc:AlternateContent xmlns:mc="http://schemas.openxmlformats.org/markup-compatibility/2006">
          <mc:Choice Requires="x14">
            <control shapeId="9242" r:id="rId19" name="Check Box 26">
              <controlPr locked="0" defaultSize="0" autoFill="0" autoLine="0" autoPict="0">
                <anchor>
                  <from>
                    <xdr:col>6</xdr:col>
                    <xdr:colOff>15240</xdr:colOff>
                    <xdr:row>27</xdr:row>
                    <xdr:rowOff>22860</xdr:rowOff>
                  </from>
                  <to>
                    <xdr:col>6</xdr:col>
                    <xdr:colOff>563880</xdr:colOff>
                    <xdr:row>29</xdr:row>
                    <xdr:rowOff>60960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tint="-0.249977111117893"/>
  </sheetPr>
  <dimension ref="B1:J49"/>
  <sheetViews>
    <sheetView showGridLines="0" showRowColHeaders="0" workbookViewId="0">
      <selection activeCell="N12" sqref="N12"/>
    </sheetView>
  </sheetViews>
  <sheetFormatPr defaultRowHeight="14.4" x14ac:dyDescent="0.3"/>
  <cols>
    <col min="2" max="2" width="5.77734375" customWidth="1"/>
    <col min="3" max="3" width="15.21875" customWidth="1"/>
    <col min="4" max="4" width="31.77734375" customWidth="1"/>
    <col min="5" max="5" width="15.77734375" customWidth="1"/>
    <col min="6" max="7" width="12.44140625" customWidth="1"/>
    <col min="9" max="9" width="10.77734375" customWidth="1"/>
    <col min="10" max="10" width="12.44140625" customWidth="1"/>
  </cols>
  <sheetData>
    <row r="1" spans="2:10" ht="15" thickBot="1" x14ac:dyDescent="0.35"/>
    <row r="2" spans="2:10" ht="22.5" customHeight="1" thickBot="1" x14ac:dyDescent="0.35">
      <c r="B2" s="275" t="s">
        <v>86</v>
      </c>
      <c r="C2" s="276"/>
      <c r="D2" s="276"/>
      <c r="E2" s="276"/>
      <c r="F2" s="276"/>
      <c r="G2" s="276"/>
      <c r="H2" s="276"/>
      <c r="I2" s="276"/>
      <c r="J2" s="277"/>
    </row>
    <row r="3" spans="2:10" ht="15.6" x14ac:dyDescent="0.3">
      <c r="B3" s="10"/>
      <c r="C3" s="75" t="s">
        <v>117</v>
      </c>
      <c r="J3" s="8"/>
    </row>
    <row r="4" spans="2:10" ht="11.25" customHeight="1" x14ac:dyDescent="0.3">
      <c r="B4" s="10"/>
      <c r="J4" s="8"/>
    </row>
    <row r="5" spans="2:10" x14ac:dyDescent="0.3">
      <c r="B5" s="10"/>
      <c r="C5" t="s">
        <v>85</v>
      </c>
      <c r="J5" s="8"/>
    </row>
    <row r="6" spans="2:10" x14ac:dyDescent="0.3">
      <c r="B6" s="10"/>
      <c r="C6" s="74" t="s">
        <v>109</v>
      </c>
      <c r="J6" s="8"/>
    </row>
    <row r="7" spans="2:10" ht="11.25" customHeight="1" x14ac:dyDescent="0.3">
      <c r="B7" s="10"/>
      <c r="J7" s="8"/>
    </row>
    <row r="8" spans="2:10" ht="11.25" customHeight="1" x14ac:dyDescent="0.3">
      <c r="B8" s="10"/>
      <c r="J8" s="8"/>
    </row>
    <row r="9" spans="2:10" ht="11.25" customHeight="1" x14ac:dyDescent="0.3">
      <c r="B9" s="10"/>
      <c r="J9" s="8"/>
    </row>
    <row r="10" spans="2:10" ht="11.25" customHeight="1" x14ac:dyDescent="0.3">
      <c r="B10" s="10"/>
      <c r="J10" s="8"/>
    </row>
    <row r="11" spans="2:10" ht="11.25" customHeight="1" x14ac:dyDescent="0.3">
      <c r="B11" s="10"/>
      <c r="J11" s="8"/>
    </row>
    <row r="12" spans="2:10" ht="11.25" customHeight="1" x14ac:dyDescent="0.3">
      <c r="B12" s="10"/>
      <c r="J12" s="8"/>
    </row>
    <row r="13" spans="2:10" ht="11.25" customHeight="1" x14ac:dyDescent="0.3">
      <c r="B13" s="10"/>
      <c r="J13" s="8"/>
    </row>
    <row r="14" spans="2:10" x14ac:dyDescent="0.3">
      <c r="B14" s="10"/>
      <c r="C14" t="s">
        <v>110</v>
      </c>
      <c r="J14" s="8"/>
    </row>
    <row r="15" spans="2:10" x14ac:dyDescent="0.3">
      <c r="B15" s="10"/>
      <c r="J15" s="8"/>
    </row>
    <row r="16" spans="2:10" ht="11.25" customHeight="1" x14ac:dyDescent="0.3">
      <c r="B16" s="10"/>
      <c r="J16" s="8"/>
    </row>
    <row r="17" spans="2:10" ht="14.55" customHeight="1" x14ac:dyDescent="0.3">
      <c r="B17" s="10"/>
      <c r="J17" s="8"/>
    </row>
    <row r="18" spans="2:10" x14ac:dyDescent="0.3">
      <c r="B18" s="10"/>
      <c r="J18" s="8"/>
    </row>
    <row r="19" spans="2:10" x14ac:dyDescent="0.3">
      <c r="B19" s="10"/>
      <c r="J19" s="8"/>
    </row>
    <row r="20" spans="2:10" x14ac:dyDescent="0.3">
      <c r="B20" s="10"/>
      <c r="J20" s="8"/>
    </row>
    <row r="21" spans="2:10" x14ac:dyDescent="0.3">
      <c r="B21" s="10"/>
      <c r="C21" t="s">
        <v>111</v>
      </c>
      <c r="J21" s="8"/>
    </row>
    <row r="22" spans="2:10" x14ac:dyDescent="0.3">
      <c r="B22" s="10"/>
      <c r="C22" s="74" t="s">
        <v>112</v>
      </c>
      <c r="J22" s="8"/>
    </row>
    <row r="23" spans="2:10" ht="11.25" customHeight="1" x14ac:dyDescent="0.3">
      <c r="B23" s="10"/>
      <c r="J23" s="8"/>
    </row>
    <row r="24" spans="2:10" ht="11.25" customHeight="1" x14ac:dyDescent="0.3">
      <c r="B24" s="10"/>
      <c r="J24" s="8"/>
    </row>
    <row r="25" spans="2:10" ht="11.25" customHeight="1" x14ac:dyDescent="0.3">
      <c r="B25" s="10"/>
      <c r="J25" s="8"/>
    </row>
    <row r="26" spans="2:10" ht="11.25" customHeight="1" x14ac:dyDescent="0.3">
      <c r="B26" s="10"/>
      <c r="J26" s="8"/>
    </row>
    <row r="27" spans="2:10" ht="11.25" customHeight="1" x14ac:dyDescent="0.3">
      <c r="B27" s="10"/>
      <c r="J27" s="8"/>
    </row>
    <row r="28" spans="2:10" ht="11.25" customHeight="1" x14ac:dyDescent="0.3">
      <c r="B28" s="10"/>
      <c r="J28" s="8"/>
    </row>
    <row r="29" spans="2:10" ht="11.25" customHeight="1" x14ac:dyDescent="0.3">
      <c r="B29" s="10"/>
      <c r="J29" s="8"/>
    </row>
    <row r="30" spans="2:10" x14ac:dyDescent="0.3">
      <c r="B30" s="10"/>
      <c r="C30" t="s">
        <v>87</v>
      </c>
      <c r="J30" s="8"/>
    </row>
    <row r="31" spans="2:10" x14ac:dyDescent="0.3">
      <c r="B31" s="10"/>
      <c r="J31" s="8"/>
    </row>
    <row r="32" spans="2:10" x14ac:dyDescent="0.3">
      <c r="B32" s="10"/>
      <c r="J32" s="8"/>
    </row>
    <row r="33" spans="2:10" x14ac:dyDescent="0.3">
      <c r="B33" s="10"/>
      <c r="J33" s="8"/>
    </row>
    <row r="34" spans="2:10" x14ac:dyDescent="0.3">
      <c r="B34" s="10"/>
      <c r="J34" s="8"/>
    </row>
    <row r="35" spans="2:10" x14ac:dyDescent="0.3">
      <c r="B35" s="10"/>
      <c r="J35" s="8"/>
    </row>
    <row r="36" spans="2:10" ht="15" thickBot="1" x14ac:dyDescent="0.35">
      <c r="B36" s="10"/>
      <c r="J36" s="8"/>
    </row>
    <row r="37" spans="2:10" ht="21.6" thickBot="1" x14ac:dyDescent="0.45">
      <c r="B37" s="324" t="s">
        <v>49</v>
      </c>
      <c r="C37" s="325"/>
      <c r="D37" s="325"/>
      <c r="E37" s="325"/>
      <c r="F37" s="325"/>
      <c r="G37" s="325"/>
      <c r="H37" s="325"/>
      <c r="I37" s="325"/>
      <c r="J37" s="326"/>
    </row>
    <row r="38" spans="2:10" ht="14.55" customHeight="1" x14ac:dyDescent="0.4">
      <c r="B38" s="11"/>
      <c r="J38" s="8"/>
    </row>
    <row r="39" spans="2:10" ht="14.55" customHeight="1" x14ac:dyDescent="0.4">
      <c r="B39" s="11"/>
      <c r="C39" t="s">
        <v>47</v>
      </c>
      <c r="E39" t="s">
        <v>115</v>
      </c>
      <c r="J39" s="8"/>
    </row>
    <row r="40" spans="2:10" ht="14.55" customHeight="1" x14ac:dyDescent="0.4">
      <c r="B40" s="11"/>
      <c r="E40" s="73" t="s">
        <v>116</v>
      </c>
      <c r="J40" s="8"/>
    </row>
    <row r="41" spans="2:10" ht="14.55" customHeight="1" x14ac:dyDescent="0.4">
      <c r="B41" s="11"/>
      <c r="C41" t="s">
        <v>113</v>
      </c>
      <c r="J41" s="8"/>
    </row>
    <row r="42" spans="2:10" ht="14.55" customHeight="1" x14ac:dyDescent="0.4">
      <c r="B42" s="11"/>
      <c r="J42" s="8"/>
    </row>
    <row r="43" spans="2:10" ht="14.55" customHeight="1" x14ac:dyDescent="0.4">
      <c r="B43" s="11"/>
      <c r="C43" t="s">
        <v>48</v>
      </c>
      <c r="J43" s="8"/>
    </row>
    <row r="44" spans="2:10" ht="14.55" customHeight="1" x14ac:dyDescent="0.4">
      <c r="B44" s="11"/>
      <c r="J44" s="8"/>
    </row>
    <row r="45" spans="2:10" ht="14.55" customHeight="1" x14ac:dyDescent="0.4">
      <c r="B45" s="11"/>
      <c r="C45" t="s">
        <v>114</v>
      </c>
      <c r="J45" s="8"/>
    </row>
    <row r="46" spans="2:10" ht="14.55" customHeight="1" x14ac:dyDescent="0.4">
      <c r="B46" s="11"/>
      <c r="J46" s="8"/>
    </row>
    <row r="47" spans="2:10" x14ac:dyDescent="0.3">
      <c r="B47" s="10"/>
      <c r="J47" s="8"/>
    </row>
    <row r="48" spans="2:10" x14ac:dyDescent="0.3">
      <c r="B48" s="10"/>
      <c r="C48" s="72" t="s">
        <v>89</v>
      </c>
      <c r="J48" s="8"/>
    </row>
    <row r="49" spans="2:10" ht="15" thickBot="1" x14ac:dyDescent="0.35">
      <c r="B49" s="6"/>
      <c r="C49" s="7"/>
      <c r="D49" s="7"/>
      <c r="E49" s="7"/>
      <c r="F49" s="7"/>
      <c r="G49" s="7"/>
      <c r="H49" s="7"/>
      <c r="I49" s="7"/>
      <c r="J49" s="12"/>
    </row>
  </sheetData>
  <sheetProtection algorithmName="SHA-512" hashValue="6mWO1Iljx7QC8tu1F3H9dmqxjVi028waHZUwYvBAmyJIFV0CSceFU6KEL/zEpYzeLKE5C7sf689mV+BiBNkCPg==" saltValue="kZbTBnWXhI4iBaLWXilJ7A==" spinCount="100000" sheet="1" objects="1" selectLockedCells="1"/>
  <mergeCells count="2">
    <mergeCell ref="B2:J2"/>
    <mergeCell ref="B37:J37"/>
  </mergeCells>
  <conditionalFormatting sqref="E23:E29">
    <cfRule type="notContainsBlanks" dxfId="6" priority="1">
      <formula>LEN(TRIM(E23))&gt;0</formula>
    </cfRule>
  </conditionalFormatting>
  <pageMargins left="0.7" right="0.7" top="0.75" bottom="0.75"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nchor>
                  <from>
                    <xdr:col>5</xdr:col>
                    <xdr:colOff>15240</xdr:colOff>
                    <xdr:row>12</xdr:row>
                    <xdr:rowOff>38100</xdr:rowOff>
                  </from>
                  <to>
                    <xdr:col>5</xdr:col>
                    <xdr:colOff>563880</xdr:colOff>
                    <xdr:row>14</xdr:row>
                    <xdr:rowOff>99060</xdr:rowOff>
                  </to>
                </anchor>
              </controlPr>
            </control>
          </mc:Choice>
        </mc:AlternateContent>
        <mc:AlternateContent xmlns:mc="http://schemas.openxmlformats.org/markup-compatibility/2006">
          <mc:Choice Requires="x14">
            <control shapeId="5125" r:id="rId5" name="Check Box 5">
              <controlPr locked="0" defaultSize="0" autoFill="0" autoLine="0" autoPict="0">
                <anchor>
                  <from>
                    <xdr:col>5</xdr:col>
                    <xdr:colOff>632460</xdr:colOff>
                    <xdr:row>12</xdr:row>
                    <xdr:rowOff>38100</xdr:rowOff>
                  </from>
                  <to>
                    <xdr:col>6</xdr:col>
                    <xdr:colOff>320040</xdr:colOff>
                    <xdr:row>14</xdr:row>
                    <xdr:rowOff>91440</xdr:rowOff>
                  </to>
                </anchor>
              </controlPr>
            </control>
          </mc:Choice>
        </mc:AlternateContent>
        <mc:AlternateContent xmlns:mc="http://schemas.openxmlformats.org/markup-compatibility/2006">
          <mc:Choice Requires="x14">
            <control shapeId="5126" r:id="rId6" name="Check Box 6">
              <controlPr locked="0" defaultSize="0" autoFill="0" autoLine="0" autoPict="0">
                <anchor>
                  <from>
                    <xdr:col>3</xdr:col>
                    <xdr:colOff>1402080</xdr:colOff>
                    <xdr:row>37</xdr:row>
                    <xdr:rowOff>68580</xdr:rowOff>
                  </from>
                  <to>
                    <xdr:col>3</xdr:col>
                    <xdr:colOff>1958340</xdr:colOff>
                    <xdr:row>39</xdr:row>
                    <xdr:rowOff>76200</xdr:rowOff>
                  </to>
                </anchor>
              </controlPr>
            </control>
          </mc:Choice>
        </mc:AlternateContent>
        <mc:AlternateContent xmlns:mc="http://schemas.openxmlformats.org/markup-compatibility/2006">
          <mc:Choice Requires="x14">
            <control shapeId="5127" r:id="rId7" name="Check Box 7">
              <controlPr locked="0" defaultSize="0" autoFill="0" autoLine="0" autoPict="0">
                <anchor>
                  <from>
                    <xdr:col>3</xdr:col>
                    <xdr:colOff>2019300</xdr:colOff>
                    <xdr:row>37</xdr:row>
                    <xdr:rowOff>68580</xdr:rowOff>
                  </from>
                  <to>
                    <xdr:col>4</xdr:col>
                    <xdr:colOff>358140</xdr:colOff>
                    <xdr:row>39</xdr:row>
                    <xdr:rowOff>68580</xdr:rowOff>
                  </to>
                </anchor>
              </controlPr>
            </control>
          </mc:Choice>
        </mc:AlternateContent>
        <mc:AlternateContent xmlns:mc="http://schemas.openxmlformats.org/markup-compatibility/2006">
          <mc:Choice Requires="x14">
            <control shapeId="5128" r:id="rId8" name="Check Box 8">
              <controlPr locked="0" defaultSize="0" autoFill="0" autoLine="0" autoPict="0">
                <anchor>
                  <from>
                    <xdr:col>3</xdr:col>
                    <xdr:colOff>1402080</xdr:colOff>
                    <xdr:row>39</xdr:row>
                    <xdr:rowOff>68580</xdr:rowOff>
                  </from>
                  <to>
                    <xdr:col>3</xdr:col>
                    <xdr:colOff>1958340</xdr:colOff>
                    <xdr:row>41</xdr:row>
                    <xdr:rowOff>76200</xdr:rowOff>
                  </to>
                </anchor>
              </controlPr>
            </control>
          </mc:Choice>
        </mc:AlternateContent>
        <mc:AlternateContent xmlns:mc="http://schemas.openxmlformats.org/markup-compatibility/2006">
          <mc:Choice Requires="x14">
            <control shapeId="5129" r:id="rId9" name="Check Box 9">
              <controlPr locked="0" defaultSize="0" autoFill="0" autoLine="0" autoPict="0">
                <anchor>
                  <from>
                    <xdr:col>3</xdr:col>
                    <xdr:colOff>2019300</xdr:colOff>
                    <xdr:row>39</xdr:row>
                    <xdr:rowOff>68580</xdr:rowOff>
                  </from>
                  <to>
                    <xdr:col>4</xdr:col>
                    <xdr:colOff>358140</xdr:colOff>
                    <xdr:row>41</xdr:row>
                    <xdr:rowOff>68580</xdr:rowOff>
                  </to>
                </anchor>
              </controlPr>
            </control>
          </mc:Choice>
        </mc:AlternateContent>
        <mc:AlternateContent xmlns:mc="http://schemas.openxmlformats.org/markup-compatibility/2006">
          <mc:Choice Requires="x14">
            <control shapeId="5132" r:id="rId10" name="Check Box 12">
              <controlPr locked="0" defaultSize="0" autoFill="0" autoLine="0" autoPict="0">
                <anchor>
                  <from>
                    <xdr:col>3</xdr:col>
                    <xdr:colOff>1402080</xdr:colOff>
                    <xdr:row>41</xdr:row>
                    <xdr:rowOff>60960</xdr:rowOff>
                  </from>
                  <to>
                    <xdr:col>3</xdr:col>
                    <xdr:colOff>1958340</xdr:colOff>
                    <xdr:row>43</xdr:row>
                    <xdr:rowOff>68580</xdr:rowOff>
                  </to>
                </anchor>
              </controlPr>
            </control>
          </mc:Choice>
        </mc:AlternateContent>
        <mc:AlternateContent xmlns:mc="http://schemas.openxmlformats.org/markup-compatibility/2006">
          <mc:Choice Requires="x14">
            <control shapeId="5133" r:id="rId11" name="Check Box 13">
              <controlPr locked="0" defaultSize="0" autoFill="0" autoLine="0" autoPict="0">
                <anchor>
                  <from>
                    <xdr:col>3</xdr:col>
                    <xdr:colOff>2019300</xdr:colOff>
                    <xdr:row>41</xdr:row>
                    <xdr:rowOff>60960</xdr:rowOff>
                  </from>
                  <to>
                    <xdr:col>4</xdr:col>
                    <xdr:colOff>358140</xdr:colOff>
                    <xdr:row>43</xdr:row>
                    <xdr:rowOff>60960</xdr:rowOff>
                  </to>
                </anchor>
              </controlPr>
            </control>
          </mc:Choice>
        </mc:AlternateContent>
        <mc:AlternateContent xmlns:mc="http://schemas.openxmlformats.org/markup-compatibility/2006">
          <mc:Choice Requires="x14">
            <control shapeId="5134" r:id="rId12" name="Check Box 14">
              <controlPr locked="0" defaultSize="0" autoFill="0" autoLine="0" autoPict="0">
                <anchor>
                  <from>
                    <xdr:col>3</xdr:col>
                    <xdr:colOff>1402080</xdr:colOff>
                    <xdr:row>43</xdr:row>
                    <xdr:rowOff>53340</xdr:rowOff>
                  </from>
                  <to>
                    <xdr:col>3</xdr:col>
                    <xdr:colOff>1958340</xdr:colOff>
                    <xdr:row>45</xdr:row>
                    <xdr:rowOff>60960</xdr:rowOff>
                  </to>
                </anchor>
              </controlPr>
            </control>
          </mc:Choice>
        </mc:AlternateContent>
        <mc:AlternateContent xmlns:mc="http://schemas.openxmlformats.org/markup-compatibility/2006">
          <mc:Choice Requires="x14">
            <control shapeId="5135" r:id="rId13" name="Check Box 15">
              <controlPr locked="0" defaultSize="0" autoFill="0" autoLine="0" autoPict="0">
                <anchor>
                  <from>
                    <xdr:col>3</xdr:col>
                    <xdr:colOff>2019300</xdr:colOff>
                    <xdr:row>43</xdr:row>
                    <xdr:rowOff>53340</xdr:rowOff>
                  </from>
                  <to>
                    <xdr:col>4</xdr:col>
                    <xdr:colOff>342900</xdr:colOff>
                    <xdr:row>45</xdr:row>
                    <xdr:rowOff>53340</xdr:rowOff>
                  </to>
                </anchor>
              </controlPr>
            </control>
          </mc:Choice>
        </mc:AlternateContent>
        <mc:AlternateContent xmlns:mc="http://schemas.openxmlformats.org/markup-compatibility/2006">
          <mc:Choice Requires="x14">
            <control shapeId="5138" r:id="rId14" name="Check Box 18">
              <controlPr locked="0" defaultSize="0" autoFill="0" autoLine="0" autoPict="0">
                <anchor>
                  <from>
                    <xdr:col>8</xdr:col>
                    <xdr:colOff>609600</xdr:colOff>
                    <xdr:row>37</xdr:row>
                    <xdr:rowOff>76200</xdr:rowOff>
                  </from>
                  <to>
                    <xdr:col>9</xdr:col>
                    <xdr:colOff>411480</xdr:colOff>
                    <xdr:row>39</xdr:row>
                    <xdr:rowOff>99060</xdr:rowOff>
                  </to>
                </anchor>
              </controlPr>
            </control>
          </mc:Choice>
        </mc:AlternateContent>
        <mc:AlternateContent xmlns:mc="http://schemas.openxmlformats.org/markup-compatibility/2006">
          <mc:Choice Requires="x14">
            <control shapeId="5139" r:id="rId15" name="Check Box 19">
              <controlPr locked="0" defaultSize="0" autoFill="0" autoLine="0" autoPict="0">
                <anchor>
                  <from>
                    <xdr:col>9</xdr:col>
                    <xdr:colOff>358140</xdr:colOff>
                    <xdr:row>37</xdr:row>
                    <xdr:rowOff>76200</xdr:rowOff>
                  </from>
                  <to>
                    <xdr:col>10</xdr:col>
                    <xdr:colOff>30480</xdr:colOff>
                    <xdr:row>39</xdr:row>
                    <xdr:rowOff>91440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65A57-CA1B-4C4E-93ED-481B17404AD8}">
  <sheetPr codeName="Sheet5">
    <tabColor rgb="FFFFFF00"/>
  </sheetPr>
  <dimension ref="B1:K20"/>
  <sheetViews>
    <sheetView showGridLines="0" showRowColHeaders="0" topLeftCell="A2" workbookViewId="0">
      <selection activeCell="I17" sqref="I17"/>
    </sheetView>
  </sheetViews>
  <sheetFormatPr defaultRowHeight="14.4" x14ac:dyDescent="0.3"/>
  <cols>
    <col min="4" max="4" width="11" bestFit="1" customWidth="1"/>
    <col min="9" max="9" width="21.77734375" customWidth="1"/>
    <col min="10" max="10" width="11.21875" customWidth="1"/>
  </cols>
  <sheetData>
    <row r="1" spans="2:11" ht="15" thickBot="1" x14ac:dyDescent="0.35"/>
    <row r="2" spans="2:11" ht="22.5" customHeight="1" thickBot="1" x14ac:dyDescent="0.35">
      <c r="B2" s="275" t="s">
        <v>86</v>
      </c>
      <c r="C2" s="276"/>
      <c r="D2" s="276"/>
      <c r="E2" s="276"/>
      <c r="F2" s="276"/>
      <c r="G2" s="276"/>
      <c r="H2" s="276"/>
      <c r="I2" s="276"/>
      <c r="J2" s="276"/>
      <c r="K2" s="277"/>
    </row>
    <row r="3" spans="2:11" ht="22.5" customHeight="1" x14ac:dyDescent="0.3">
      <c r="B3" s="5"/>
      <c r="C3" s="4"/>
      <c r="D3" s="4"/>
      <c r="E3" s="4"/>
      <c r="F3" s="4"/>
      <c r="G3" s="4"/>
      <c r="H3" s="4"/>
      <c r="I3" s="4"/>
      <c r="J3" s="4"/>
      <c r="K3" s="78"/>
    </row>
    <row r="4" spans="2:11" ht="22.5" customHeight="1" x14ac:dyDescent="0.3">
      <c r="B4" s="10"/>
      <c r="K4" s="8"/>
    </row>
    <row r="5" spans="2:11" x14ac:dyDescent="0.3">
      <c r="B5" s="10"/>
      <c r="D5" s="330" t="s">
        <v>94</v>
      </c>
      <c r="E5" s="331"/>
      <c r="F5" s="331"/>
      <c r="G5" s="331"/>
      <c r="H5" s="332"/>
      <c r="I5" s="77" t="s">
        <v>95</v>
      </c>
      <c r="K5" s="8"/>
    </row>
    <row r="6" spans="2:11" x14ac:dyDescent="0.3">
      <c r="B6" s="10"/>
      <c r="D6" s="333"/>
      <c r="E6" s="334"/>
      <c r="F6" s="334"/>
      <c r="G6" s="334"/>
      <c r="H6" s="335"/>
      <c r="I6" s="87"/>
      <c r="K6" s="8"/>
    </row>
    <row r="7" spans="2:11" x14ac:dyDescent="0.3">
      <c r="B7" s="10"/>
      <c r="K7" s="8"/>
    </row>
    <row r="8" spans="2:11" ht="18" x14ac:dyDescent="0.35">
      <c r="B8" s="327" t="s">
        <v>118</v>
      </c>
      <c r="C8" s="328"/>
      <c r="D8" s="328"/>
      <c r="E8" s="328"/>
      <c r="F8" s="328"/>
      <c r="G8" s="328"/>
      <c r="H8" s="328"/>
      <c r="I8" s="328"/>
      <c r="J8" s="328"/>
      <c r="K8" s="329"/>
    </row>
    <row r="9" spans="2:11" ht="18" x14ac:dyDescent="0.35">
      <c r="B9" s="327" t="s">
        <v>165</v>
      </c>
      <c r="C9" s="328"/>
      <c r="D9" s="328"/>
      <c r="E9" s="328"/>
      <c r="F9" s="328"/>
      <c r="G9" s="328"/>
      <c r="H9" s="328"/>
      <c r="I9" s="328"/>
      <c r="J9" s="328"/>
      <c r="K9" s="329"/>
    </row>
    <row r="10" spans="2:11" ht="18" x14ac:dyDescent="0.35">
      <c r="B10" s="80"/>
      <c r="C10" s="81"/>
      <c r="D10" s="81"/>
      <c r="E10" s="81"/>
      <c r="F10" s="81"/>
      <c r="G10" s="96" t="s">
        <v>137</v>
      </c>
      <c r="H10" s="81"/>
      <c r="I10" s="81"/>
      <c r="J10" s="81"/>
      <c r="K10" s="82"/>
    </row>
    <row r="11" spans="2:11" ht="18" x14ac:dyDescent="0.35">
      <c r="B11" s="80"/>
      <c r="C11" s="81"/>
      <c r="D11" s="81"/>
      <c r="E11" s="81"/>
      <c r="F11" s="81"/>
      <c r="G11" s="96"/>
      <c r="H11" s="81"/>
      <c r="I11" s="81"/>
      <c r="J11" s="81"/>
      <c r="K11" s="82"/>
    </row>
    <row r="12" spans="2:11" ht="18" x14ac:dyDescent="0.35">
      <c r="B12" s="10"/>
      <c r="D12" s="88" t="s">
        <v>96</v>
      </c>
      <c r="E12" s="79"/>
      <c r="F12" s="79"/>
      <c r="G12" s="79"/>
      <c r="H12" s="79"/>
      <c r="I12" s="79"/>
      <c r="K12" s="8"/>
    </row>
    <row r="13" spans="2:11" x14ac:dyDescent="0.3">
      <c r="B13" s="10"/>
      <c r="K13" s="8"/>
    </row>
    <row r="14" spans="2:11" x14ac:dyDescent="0.3">
      <c r="B14" s="10"/>
      <c r="C14" s="2"/>
      <c r="K14" s="8"/>
    </row>
    <row r="15" spans="2:11" x14ac:dyDescent="0.3">
      <c r="B15" s="10"/>
      <c r="C15" s="2"/>
      <c r="K15" s="8"/>
    </row>
    <row r="16" spans="2:11" x14ac:dyDescent="0.3">
      <c r="B16" s="10"/>
      <c r="C16" s="72" t="s">
        <v>119</v>
      </c>
      <c r="K16" s="8"/>
    </row>
    <row r="17" spans="2:11" x14ac:dyDescent="0.3">
      <c r="B17" s="10"/>
      <c r="C17" s="72" t="s">
        <v>120</v>
      </c>
      <c r="I17" s="87"/>
      <c r="K17" s="8"/>
    </row>
    <row r="18" spans="2:11" x14ac:dyDescent="0.3">
      <c r="B18" s="10"/>
      <c r="K18" s="8"/>
    </row>
    <row r="19" spans="2:11" x14ac:dyDescent="0.3">
      <c r="B19" s="10"/>
      <c r="K19" s="8"/>
    </row>
    <row r="20" spans="2:11" ht="15" thickBot="1" x14ac:dyDescent="0.35">
      <c r="B20" s="6"/>
      <c r="C20" s="7"/>
      <c r="D20" s="7"/>
      <c r="E20" s="7"/>
      <c r="F20" s="7"/>
      <c r="G20" s="7"/>
      <c r="H20" s="7"/>
      <c r="I20" s="7"/>
      <c r="J20" s="7"/>
      <c r="K20" s="12"/>
    </row>
  </sheetData>
  <sheetProtection algorithmName="SHA-512" hashValue="kJ1+vX4qS1lvMkWjv7ydCbyN0lKtEegChajPIBMCW8AD22ZgN8bL+DVgcX+y14UNM7hvkLuLZNHYUUxdcKnapg==" saltValue="ndNBZc8QKuDH70DvG7wKEQ==" spinCount="100000" sheet="1" selectLockedCells="1"/>
  <mergeCells count="5">
    <mergeCell ref="B8:K8"/>
    <mergeCell ref="B9:K9"/>
    <mergeCell ref="D5:H5"/>
    <mergeCell ref="B2:K2"/>
    <mergeCell ref="D6:H6"/>
  </mergeCells>
  <conditionalFormatting sqref="D6">
    <cfRule type="notContainsBlanks" dxfId="5" priority="3">
      <formula>LEN(TRIM(D6))&gt;0</formula>
    </cfRule>
  </conditionalFormatting>
  <conditionalFormatting sqref="I6">
    <cfRule type="notContainsBlanks" dxfId="4" priority="2">
      <formula>LEN(TRIM(I6))&gt;0</formula>
    </cfRule>
  </conditionalFormatting>
  <conditionalFormatting sqref="I17">
    <cfRule type="notContainsBlanks" dxfId="3" priority="1">
      <formula>LEN(TRIM(I17))&gt;0</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7" r:id="rId4" name="Check Box 7">
              <controlPr defaultSize="0" autoFill="0" autoLine="0" autoPict="0">
                <anchor moveWithCells="1">
                  <from>
                    <xdr:col>2</xdr:col>
                    <xdr:colOff>381000</xdr:colOff>
                    <xdr:row>11</xdr:row>
                    <xdr:rowOff>38100</xdr:rowOff>
                  </from>
                  <to>
                    <xdr:col>3</xdr:col>
                    <xdr:colOff>213360</xdr:colOff>
                    <xdr:row>11</xdr:row>
                    <xdr:rowOff>220980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8650C-0C48-4065-9F59-14709ABC7A87}">
  <sheetPr>
    <tabColor rgb="FFFF0000"/>
  </sheetPr>
  <dimension ref="B1:E51"/>
  <sheetViews>
    <sheetView showGridLines="0" zoomScale="62" zoomScaleNormal="98" workbookViewId="0">
      <selection activeCell="I10" sqref="I10"/>
    </sheetView>
  </sheetViews>
  <sheetFormatPr defaultRowHeight="14.4" x14ac:dyDescent="0.3"/>
  <cols>
    <col min="1" max="1" width="3.21875" customWidth="1"/>
    <col min="3" max="3" width="59.21875" style="159" customWidth="1"/>
    <col min="4" max="4" width="75.77734375" style="159" customWidth="1"/>
    <col min="9" max="9" width="70.21875" bestFit="1" customWidth="1"/>
  </cols>
  <sheetData>
    <row r="1" spans="2:5" ht="15" thickBot="1" x14ac:dyDescent="0.35"/>
    <row r="2" spans="2:5" x14ac:dyDescent="0.3">
      <c r="B2" s="5"/>
      <c r="C2" s="161" t="s">
        <v>186</v>
      </c>
      <c r="D2" s="161"/>
      <c r="E2" s="78"/>
    </row>
    <row r="3" spans="2:5" x14ac:dyDescent="0.3">
      <c r="B3" s="10"/>
      <c r="E3" s="8"/>
    </row>
    <row r="4" spans="2:5" x14ac:dyDescent="0.3">
      <c r="B4" s="10"/>
      <c r="C4" s="162"/>
      <c r="E4" s="8"/>
    </row>
    <row r="5" spans="2:5" x14ac:dyDescent="0.3">
      <c r="B5" s="10"/>
      <c r="E5" s="8"/>
    </row>
    <row r="6" spans="2:5" x14ac:dyDescent="0.3">
      <c r="B6" s="10"/>
      <c r="E6" s="8"/>
    </row>
    <row r="7" spans="2:5" x14ac:dyDescent="0.3">
      <c r="B7" s="10"/>
      <c r="E7" s="8"/>
    </row>
    <row r="8" spans="2:5" ht="18" x14ac:dyDescent="0.3">
      <c r="B8" s="10"/>
      <c r="C8" s="340" t="s">
        <v>185</v>
      </c>
      <c r="D8" s="340"/>
      <c r="E8" s="8"/>
    </row>
    <row r="9" spans="2:5" x14ac:dyDescent="0.3">
      <c r="B9" s="10"/>
      <c r="C9" s="341" t="s">
        <v>184</v>
      </c>
      <c r="D9" s="341"/>
      <c r="E9" s="8"/>
    </row>
    <row r="10" spans="2:5" x14ac:dyDescent="0.3">
      <c r="B10" s="10"/>
      <c r="E10" s="8"/>
    </row>
    <row r="11" spans="2:5" x14ac:dyDescent="0.3">
      <c r="B11" s="10"/>
      <c r="C11" s="163"/>
      <c r="D11" s="163"/>
      <c r="E11" s="8"/>
    </row>
    <row r="12" spans="2:5" ht="25.95" customHeight="1" x14ac:dyDescent="0.3">
      <c r="B12" s="10"/>
      <c r="C12" s="342" t="s">
        <v>183</v>
      </c>
      <c r="D12" s="342"/>
      <c r="E12" s="8"/>
    </row>
    <row r="13" spans="2:5" ht="23.55" customHeight="1" x14ac:dyDescent="0.3">
      <c r="B13" s="10"/>
      <c r="C13" s="343" t="s">
        <v>182</v>
      </c>
      <c r="D13" s="343"/>
      <c r="E13" s="8"/>
    </row>
    <row r="14" spans="2:5" ht="23.4" x14ac:dyDescent="0.3">
      <c r="B14" s="10"/>
      <c r="C14" s="164"/>
      <c r="E14" s="8"/>
    </row>
    <row r="15" spans="2:5" ht="18" x14ac:dyDescent="0.3">
      <c r="B15" s="10"/>
      <c r="C15" s="165" t="s">
        <v>200</v>
      </c>
      <c r="D15" s="172">
        <f>'1. Customer Details'!H5</f>
        <v>0</v>
      </c>
      <c r="E15" s="8"/>
    </row>
    <row r="16" spans="2:5" x14ac:dyDescent="0.3">
      <c r="B16" s="10"/>
      <c r="C16" s="337" t="s">
        <v>181</v>
      </c>
      <c r="D16" s="337"/>
      <c r="E16" s="8"/>
    </row>
    <row r="17" spans="2:5" x14ac:dyDescent="0.3">
      <c r="B17" s="10"/>
      <c r="E17" s="8"/>
    </row>
    <row r="18" spans="2:5" x14ac:dyDescent="0.3">
      <c r="B18" s="10"/>
      <c r="E18" s="8"/>
    </row>
    <row r="19" spans="2:5" s="160" customFormat="1" ht="18" x14ac:dyDescent="0.3">
      <c r="B19" s="15"/>
      <c r="C19" s="166" t="s">
        <v>180</v>
      </c>
      <c r="D19" s="171" t="s">
        <v>275</v>
      </c>
      <c r="E19" s="170"/>
    </row>
    <row r="20" spans="2:5" ht="18" x14ac:dyDescent="0.3">
      <c r="B20" s="10"/>
      <c r="C20" s="165" t="s">
        <v>197</v>
      </c>
      <c r="D20" s="171" t="s">
        <v>179</v>
      </c>
      <c r="E20" s="8"/>
    </row>
    <row r="21" spans="2:5" ht="18" x14ac:dyDescent="0.3">
      <c r="B21" s="10"/>
      <c r="C21" s="166" t="s">
        <v>178</v>
      </c>
      <c r="D21" s="172">
        <f>D15</f>
        <v>0</v>
      </c>
      <c r="E21" s="8"/>
    </row>
    <row r="22" spans="2:5" x14ac:dyDescent="0.3">
      <c r="B22" s="10"/>
      <c r="C22" s="337" t="s">
        <v>177</v>
      </c>
      <c r="D22" s="337"/>
      <c r="E22" s="8"/>
    </row>
    <row r="23" spans="2:5" x14ac:dyDescent="0.3">
      <c r="B23" s="10"/>
      <c r="E23" s="8"/>
    </row>
    <row r="24" spans="2:5" x14ac:dyDescent="0.3">
      <c r="B24" s="10"/>
      <c r="E24" s="8"/>
    </row>
    <row r="25" spans="2:5" x14ac:dyDescent="0.3">
      <c r="B25" s="10"/>
      <c r="E25" s="8"/>
    </row>
    <row r="26" spans="2:5" ht="18" x14ac:dyDescent="0.3">
      <c r="B26" s="10"/>
      <c r="C26" s="165" t="s">
        <v>176</v>
      </c>
      <c r="D26" s="171" t="s">
        <v>175</v>
      </c>
      <c r="E26" s="8"/>
    </row>
    <row r="27" spans="2:5" ht="18" x14ac:dyDescent="0.3">
      <c r="B27" s="10"/>
      <c r="C27" s="165" t="s">
        <v>174</v>
      </c>
      <c r="D27" s="171" t="s">
        <v>172</v>
      </c>
      <c r="E27" s="8"/>
    </row>
    <row r="28" spans="2:5" ht="18" x14ac:dyDescent="0.3">
      <c r="B28" s="10"/>
      <c r="C28" s="165" t="s">
        <v>173</v>
      </c>
      <c r="D28" s="171" t="s">
        <v>172</v>
      </c>
      <c r="E28" s="8"/>
    </row>
    <row r="29" spans="2:5" ht="13.2" customHeight="1" x14ac:dyDescent="0.3">
      <c r="B29" s="10"/>
      <c r="E29" s="8"/>
    </row>
    <row r="30" spans="2:5" x14ac:dyDescent="0.3">
      <c r="B30" s="10"/>
      <c r="E30" s="8"/>
    </row>
    <row r="31" spans="2:5" ht="18" x14ac:dyDescent="0.3">
      <c r="B31" s="10"/>
      <c r="C31" s="167" t="s">
        <v>171</v>
      </c>
      <c r="E31" s="8"/>
    </row>
    <row r="32" spans="2:5" ht="40.049999999999997" customHeight="1" x14ac:dyDescent="0.3">
      <c r="B32" s="168" t="s">
        <v>188</v>
      </c>
      <c r="C32" s="336" t="s">
        <v>187</v>
      </c>
      <c r="D32" s="336"/>
      <c r="E32" s="8"/>
    </row>
    <row r="33" spans="2:5" ht="40.049999999999997" customHeight="1" x14ac:dyDescent="0.3">
      <c r="B33" s="168" t="s">
        <v>188</v>
      </c>
      <c r="C33" s="336" t="s">
        <v>189</v>
      </c>
      <c r="D33" s="336"/>
      <c r="E33" s="8"/>
    </row>
    <row r="34" spans="2:5" ht="40.049999999999997" customHeight="1" x14ac:dyDescent="0.3">
      <c r="B34" s="168" t="s">
        <v>188</v>
      </c>
      <c r="C34" s="336" t="s">
        <v>190</v>
      </c>
      <c r="D34" s="336"/>
      <c r="E34" s="8"/>
    </row>
    <row r="35" spans="2:5" ht="40.049999999999997" customHeight="1" x14ac:dyDescent="0.3">
      <c r="B35" s="168" t="s">
        <v>188</v>
      </c>
      <c r="C35" s="336" t="s">
        <v>191</v>
      </c>
      <c r="D35" s="336"/>
      <c r="E35" s="8"/>
    </row>
    <row r="36" spans="2:5" ht="40.049999999999997" customHeight="1" x14ac:dyDescent="0.3">
      <c r="B36" s="168" t="s">
        <v>188</v>
      </c>
      <c r="C36" s="336" t="s">
        <v>192</v>
      </c>
      <c r="D36" s="336"/>
      <c r="E36" s="8"/>
    </row>
    <row r="37" spans="2:5" ht="40.049999999999997" customHeight="1" x14ac:dyDescent="0.3">
      <c r="B37" s="168" t="s">
        <v>188</v>
      </c>
      <c r="C37" s="336" t="s">
        <v>193</v>
      </c>
      <c r="D37" s="336"/>
      <c r="E37" s="8"/>
    </row>
    <row r="38" spans="2:5" ht="40.049999999999997" customHeight="1" x14ac:dyDescent="0.3">
      <c r="B38" s="168" t="s">
        <v>188</v>
      </c>
      <c r="C38" s="336" t="s">
        <v>194</v>
      </c>
      <c r="D38" s="336"/>
      <c r="E38" s="8"/>
    </row>
    <row r="39" spans="2:5" ht="40.049999999999997" customHeight="1" x14ac:dyDescent="0.3">
      <c r="B39" s="168" t="s">
        <v>188</v>
      </c>
      <c r="C39" s="336" t="s">
        <v>195</v>
      </c>
      <c r="D39" s="336"/>
      <c r="E39" s="8"/>
    </row>
    <row r="40" spans="2:5" ht="40.049999999999997" customHeight="1" x14ac:dyDescent="0.3">
      <c r="B40" s="168" t="s">
        <v>188</v>
      </c>
      <c r="C40" s="336" t="s">
        <v>196</v>
      </c>
      <c r="D40" s="336"/>
      <c r="E40" s="8"/>
    </row>
    <row r="41" spans="2:5" ht="49.95" customHeight="1" x14ac:dyDescent="0.3">
      <c r="B41" s="168" t="s">
        <v>188</v>
      </c>
      <c r="C41" s="336" t="s">
        <v>199</v>
      </c>
      <c r="D41" s="336"/>
      <c r="E41" s="8"/>
    </row>
    <row r="42" spans="2:5" ht="13.05" customHeight="1" x14ac:dyDescent="0.3">
      <c r="B42" s="168"/>
      <c r="C42" s="182"/>
      <c r="D42" s="182"/>
      <c r="E42" s="8"/>
    </row>
    <row r="43" spans="2:5" x14ac:dyDescent="0.3">
      <c r="B43" s="10"/>
      <c r="C43" s="173"/>
      <c r="D43" s="174"/>
      <c r="E43" s="8"/>
    </row>
    <row r="44" spans="2:5" ht="18" x14ac:dyDescent="0.3">
      <c r="B44" s="10"/>
      <c r="C44" s="338" t="s">
        <v>198</v>
      </c>
      <c r="D44" s="339"/>
      <c r="E44" s="8"/>
    </row>
    <row r="45" spans="2:5" ht="18" x14ac:dyDescent="0.3">
      <c r="B45" s="10"/>
      <c r="C45" s="178" t="s">
        <v>170</v>
      </c>
      <c r="D45" s="176">
        <f>D15</f>
        <v>0</v>
      </c>
      <c r="E45" s="8"/>
    </row>
    <row r="46" spans="2:5" x14ac:dyDescent="0.3">
      <c r="B46" s="10"/>
      <c r="C46" s="177"/>
      <c r="D46" s="175"/>
      <c r="E46" s="8"/>
    </row>
    <row r="47" spans="2:5" ht="18" x14ac:dyDescent="0.3">
      <c r="B47" s="10"/>
      <c r="C47" s="178" t="s">
        <v>169</v>
      </c>
      <c r="D47" s="179" t="s">
        <v>40</v>
      </c>
      <c r="E47" s="8"/>
    </row>
    <row r="48" spans="2:5" ht="18" x14ac:dyDescent="0.3">
      <c r="B48" s="10"/>
      <c r="C48" s="178" t="s">
        <v>168</v>
      </c>
      <c r="D48" s="179" t="s">
        <v>40</v>
      </c>
      <c r="E48" s="8"/>
    </row>
    <row r="49" spans="2:5" ht="18" x14ac:dyDescent="0.3">
      <c r="B49" s="10"/>
      <c r="C49" s="178" t="s">
        <v>167</v>
      </c>
      <c r="D49" s="179" t="s">
        <v>166</v>
      </c>
      <c r="E49" s="8"/>
    </row>
    <row r="50" spans="2:5" x14ac:dyDescent="0.3">
      <c r="B50" s="10"/>
      <c r="C50" s="180"/>
      <c r="D50" s="181"/>
      <c r="E50" s="8"/>
    </row>
    <row r="51" spans="2:5" ht="15" thickBot="1" x14ac:dyDescent="0.35">
      <c r="B51" s="6"/>
      <c r="C51" s="169"/>
      <c r="D51" s="169"/>
      <c r="E51" s="12"/>
    </row>
  </sheetData>
  <sheetProtection algorithmName="SHA-512" hashValue="SDhvq/+v8PfjFYWN/LsmBSusK4rFfbzRcN1m987WoNaXDP57UZoi/zsEhgVQeOXtv6fFWEdGZ9g5BI+Q0AJsKA==" saltValue="ThGZIWacYNjXBn8YJuMNPA==" spinCount="100000" sheet="1" objects="1" scenarios="1"/>
  <protectedRanges>
    <protectedRange algorithmName="SHA-512" hashValue="ms9IQB4Ujw1qXLCKowcBLaT8P29xvsV5WslZxVa6kzUY0uwKmrB56Sv5b7aSBekOvmWx62N0aFjBTCuMbqcMpA==" saltValue="1zrBABRNMRhsZ26bK9dS/A==" spinCount="100000" sqref="C26:C28 A23:XFD25 C44:C49 E29:XFD44 B29:B44 C29:D43" name="Range1"/>
  </protectedRanges>
  <mergeCells count="17">
    <mergeCell ref="C8:D8"/>
    <mergeCell ref="C9:D9"/>
    <mergeCell ref="C12:D12"/>
    <mergeCell ref="C13:D13"/>
    <mergeCell ref="C32:D32"/>
    <mergeCell ref="C40:D40"/>
    <mergeCell ref="C41:D41"/>
    <mergeCell ref="C16:D16"/>
    <mergeCell ref="C22:D22"/>
    <mergeCell ref="C44:D44"/>
    <mergeCell ref="C33:D33"/>
    <mergeCell ref="C34:D34"/>
    <mergeCell ref="C35:D35"/>
    <mergeCell ref="C36:D36"/>
    <mergeCell ref="C37:D37"/>
    <mergeCell ref="C38:D38"/>
    <mergeCell ref="C39:D39"/>
  </mergeCells>
  <pageMargins left="0.7" right="0.7" top="0.75" bottom="0.75" header="0.3" footer="0.3"/>
  <ignoredErrors>
    <ignoredError sqref="D15 D21" unlockedFormula="1"/>
  </ignoredErrors>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C6372-AF35-4EF5-84E7-5C504BD5FA66}">
  <sheetPr>
    <tabColor rgb="FFFFB3CC"/>
  </sheetPr>
  <dimension ref="A1"/>
  <sheetViews>
    <sheetView topLeftCell="A4" workbookViewId="0">
      <selection activeCell="Q14" sqref="Q14"/>
    </sheetView>
  </sheetViews>
  <sheetFormatPr defaultColWidth="8.77734375" defaultRowHeight="14.4" x14ac:dyDescent="0.3"/>
  <cols>
    <col min="1" max="16384" width="8.77734375" style="183"/>
  </cols>
  <sheetData/>
  <sheetProtection algorithmName="SHA-512" hashValue="uYQvoRoV0fgiWNAb5bKropl9JvNvw3P4kx7Xm+wV2/PvRAWpBaTaSzvQYMw8bc/KzpuAo/Xl6tiW9awYXdXJUw==" saltValue="phA93RCCvYfLGmn/c1kHug==" spinCount="100000" sheet="1" objects="1" scenarios="1"/>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2DFA6-43E3-4852-B92B-CB12C3B73897}">
  <sheetPr>
    <tabColor theme="5" tint="0.59999389629810485"/>
  </sheetPr>
  <dimension ref="A1:F128"/>
  <sheetViews>
    <sheetView zoomScale="74" workbookViewId="0">
      <selection activeCell="I94" sqref="I94"/>
    </sheetView>
  </sheetViews>
  <sheetFormatPr defaultColWidth="8.77734375" defaultRowHeight="14.4" x14ac:dyDescent="0.3"/>
  <cols>
    <col min="1" max="1" width="8.77734375" style="183"/>
    <col min="2" max="2" width="15.109375" style="183" customWidth="1"/>
    <col min="3" max="3" width="44.6640625" style="183" customWidth="1"/>
    <col min="4" max="4" width="45.5546875" style="183" customWidth="1"/>
    <col min="5" max="5" width="10.21875" style="183" customWidth="1"/>
    <col min="6" max="6" width="20.77734375" style="183" customWidth="1"/>
    <col min="7" max="16384" width="8.77734375" style="183"/>
  </cols>
  <sheetData>
    <row r="1" spans="1:6" ht="25.8" x14ac:dyDescent="0.3">
      <c r="A1" s="184" t="s">
        <v>201</v>
      </c>
      <c r="B1" s="185"/>
      <c r="C1" s="186"/>
      <c r="D1" s="185"/>
      <c r="E1" s="186"/>
      <c r="F1" s="247"/>
    </row>
    <row r="2" spans="1:6" x14ac:dyDescent="0.3">
      <c r="A2" s="187" t="s">
        <v>202</v>
      </c>
      <c r="B2" s="188"/>
      <c r="C2" s="189"/>
      <c r="D2" s="190"/>
      <c r="E2" s="191"/>
      <c r="F2" s="248"/>
    </row>
    <row r="3" spans="1:6" ht="15" thickBot="1" x14ac:dyDescent="0.35">
      <c r="A3" s="187" t="s">
        <v>203</v>
      </c>
      <c r="B3" s="188"/>
      <c r="C3" s="189"/>
      <c r="D3" s="190"/>
      <c r="E3" s="191"/>
      <c r="F3" s="248"/>
    </row>
    <row r="4" spans="1:6" ht="15" thickBot="1" x14ac:dyDescent="0.35">
      <c r="A4" s="192" t="s">
        <v>204</v>
      </c>
      <c r="B4" s="193" t="s">
        <v>205</v>
      </c>
      <c r="C4" s="194" t="s">
        <v>206</v>
      </c>
      <c r="D4" s="194" t="s">
        <v>207</v>
      </c>
      <c r="E4" s="195" t="s">
        <v>208</v>
      </c>
      <c r="F4" s="249" t="s">
        <v>139</v>
      </c>
    </row>
    <row r="5" spans="1:6" x14ac:dyDescent="0.3">
      <c r="A5" s="344"/>
      <c r="B5" s="345"/>
      <c r="C5" s="345"/>
      <c r="D5" s="345"/>
      <c r="E5" s="345"/>
      <c r="F5" s="346"/>
    </row>
    <row r="6" spans="1:6" x14ac:dyDescent="0.3">
      <c r="A6" s="347"/>
      <c r="B6" s="348"/>
      <c r="C6" s="348"/>
      <c r="D6" s="348"/>
      <c r="E6" s="348"/>
      <c r="F6" s="349"/>
    </row>
    <row r="7" spans="1:6" ht="31.2" x14ac:dyDescent="0.3">
      <c r="A7" s="196" t="s">
        <v>209</v>
      </c>
      <c r="B7" s="197" t="s">
        <v>210</v>
      </c>
      <c r="C7" s="198" t="s">
        <v>211</v>
      </c>
      <c r="D7" s="199" t="s">
        <v>212</v>
      </c>
      <c r="E7" s="199" t="s">
        <v>213</v>
      </c>
      <c r="F7" s="250">
        <v>130.19999999999999</v>
      </c>
    </row>
    <row r="8" spans="1:6" ht="31.2" x14ac:dyDescent="0.3">
      <c r="A8" s="200" t="s">
        <v>209</v>
      </c>
      <c r="B8" s="201" t="s">
        <v>210</v>
      </c>
      <c r="C8" s="202" t="s">
        <v>211</v>
      </c>
      <c r="D8" s="203" t="s">
        <v>214</v>
      </c>
      <c r="E8" s="203" t="s">
        <v>213</v>
      </c>
      <c r="F8" s="251">
        <v>65.099999999999994</v>
      </c>
    </row>
    <row r="9" spans="1:6" ht="31.2" x14ac:dyDescent="0.3">
      <c r="A9" s="204" t="s">
        <v>209</v>
      </c>
      <c r="B9" s="205" t="s">
        <v>210</v>
      </c>
      <c r="C9" s="206" t="s">
        <v>211</v>
      </c>
      <c r="D9" s="207" t="s">
        <v>215</v>
      </c>
      <c r="E9" s="208" t="s">
        <v>213</v>
      </c>
      <c r="F9" s="252">
        <v>162.75</v>
      </c>
    </row>
    <row r="10" spans="1:6" ht="15.6" x14ac:dyDescent="0.3">
      <c r="A10" s="209"/>
      <c r="B10" s="210"/>
      <c r="C10" s="211"/>
      <c r="D10" s="212"/>
      <c r="E10" s="213"/>
      <c r="F10" s="253"/>
    </row>
    <row r="11" spans="1:6" ht="31.2" x14ac:dyDescent="0.3">
      <c r="A11" s="196" t="s">
        <v>209</v>
      </c>
      <c r="B11" s="197" t="s">
        <v>210</v>
      </c>
      <c r="C11" s="198" t="s">
        <v>216</v>
      </c>
      <c r="D11" s="199" t="s">
        <v>212</v>
      </c>
      <c r="E11" s="199" t="s">
        <v>213</v>
      </c>
      <c r="F11" s="250">
        <v>87.2</v>
      </c>
    </row>
    <row r="12" spans="1:6" ht="31.2" x14ac:dyDescent="0.3">
      <c r="A12" s="200" t="s">
        <v>209</v>
      </c>
      <c r="B12" s="201" t="s">
        <v>210</v>
      </c>
      <c r="C12" s="202" t="s">
        <v>216</v>
      </c>
      <c r="D12" s="203" t="s">
        <v>214</v>
      </c>
      <c r="E12" s="203" t="s">
        <v>213</v>
      </c>
      <c r="F12" s="251">
        <v>43.6</v>
      </c>
    </row>
    <row r="13" spans="1:6" ht="31.2" x14ac:dyDescent="0.3">
      <c r="A13" s="204" t="s">
        <v>209</v>
      </c>
      <c r="B13" s="205" t="s">
        <v>210</v>
      </c>
      <c r="C13" s="206" t="s">
        <v>216</v>
      </c>
      <c r="D13" s="207" t="s">
        <v>215</v>
      </c>
      <c r="E13" s="207" t="s">
        <v>213</v>
      </c>
      <c r="F13" s="252">
        <v>109</v>
      </c>
    </row>
    <row r="14" spans="1:6" ht="15.6" x14ac:dyDescent="0.3">
      <c r="A14" s="209"/>
      <c r="B14" s="210"/>
      <c r="C14" s="211"/>
      <c r="D14" s="212"/>
      <c r="E14" s="213"/>
      <c r="F14" s="253"/>
    </row>
    <row r="15" spans="1:6" ht="31.2" x14ac:dyDescent="0.3">
      <c r="A15" s="196" t="s">
        <v>209</v>
      </c>
      <c r="B15" s="197" t="s">
        <v>210</v>
      </c>
      <c r="C15" s="198" t="s">
        <v>217</v>
      </c>
      <c r="D15" s="199" t="s">
        <v>212</v>
      </c>
      <c r="E15" s="199" t="s">
        <v>213</v>
      </c>
      <c r="F15" s="250">
        <v>65.099999999999994</v>
      </c>
    </row>
    <row r="16" spans="1:6" ht="31.2" x14ac:dyDescent="0.3">
      <c r="A16" s="200" t="s">
        <v>209</v>
      </c>
      <c r="B16" s="201" t="s">
        <v>210</v>
      </c>
      <c r="C16" s="202" t="s">
        <v>217</v>
      </c>
      <c r="D16" s="203" t="s">
        <v>214</v>
      </c>
      <c r="E16" s="203" t="s">
        <v>213</v>
      </c>
      <c r="F16" s="251">
        <v>32.549999999999997</v>
      </c>
    </row>
    <row r="17" spans="1:6" ht="31.2" x14ac:dyDescent="0.3">
      <c r="A17" s="204" t="s">
        <v>209</v>
      </c>
      <c r="B17" s="205" t="s">
        <v>210</v>
      </c>
      <c r="C17" s="206" t="s">
        <v>217</v>
      </c>
      <c r="D17" s="207" t="s">
        <v>215</v>
      </c>
      <c r="E17" s="207" t="s">
        <v>213</v>
      </c>
      <c r="F17" s="252">
        <v>81.400000000000006</v>
      </c>
    </row>
    <row r="18" spans="1:6" ht="15.6" x14ac:dyDescent="0.3">
      <c r="A18" s="209"/>
      <c r="B18" s="210"/>
      <c r="C18" s="211"/>
      <c r="D18" s="212"/>
      <c r="E18" s="213"/>
      <c r="F18" s="253"/>
    </row>
    <row r="19" spans="1:6" ht="31.2" x14ac:dyDescent="0.3">
      <c r="A19" s="196" t="s">
        <v>209</v>
      </c>
      <c r="B19" s="197" t="s">
        <v>210</v>
      </c>
      <c r="C19" s="198" t="s">
        <v>218</v>
      </c>
      <c r="D19" s="199" t="s">
        <v>212</v>
      </c>
      <c r="E19" s="199" t="s">
        <v>213</v>
      </c>
      <c r="F19" s="250">
        <v>43.4</v>
      </c>
    </row>
    <row r="20" spans="1:6" ht="31.2" x14ac:dyDescent="0.3">
      <c r="A20" s="200" t="s">
        <v>209</v>
      </c>
      <c r="B20" s="201" t="s">
        <v>210</v>
      </c>
      <c r="C20" s="202" t="s">
        <v>218</v>
      </c>
      <c r="D20" s="203" t="s">
        <v>214</v>
      </c>
      <c r="E20" s="203" t="s">
        <v>213</v>
      </c>
      <c r="F20" s="251">
        <v>21.7</v>
      </c>
    </row>
    <row r="21" spans="1:6" ht="31.2" x14ac:dyDescent="0.3">
      <c r="A21" s="204" t="s">
        <v>209</v>
      </c>
      <c r="B21" s="205" t="s">
        <v>210</v>
      </c>
      <c r="C21" s="206" t="s">
        <v>218</v>
      </c>
      <c r="D21" s="207" t="s">
        <v>215</v>
      </c>
      <c r="E21" s="207" t="s">
        <v>213</v>
      </c>
      <c r="F21" s="252">
        <v>54.25</v>
      </c>
    </row>
    <row r="22" spans="1:6" ht="15.6" x14ac:dyDescent="0.3">
      <c r="A22" s="209"/>
      <c r="B22" s="210"/>
      <c r="C22" s="211"/>
      <c r="D22" s="212"/>
      <c r="E22" s="213"/>
      <c r="F22" s="253"/>
    </row>
    <row r="23" spans="1:6" ht="15.6" x14ac:dyDescent="0.3">
      <c r="A23" s="196" t="s">
        <v>209</v>
      </c>
      <c r="B23" s="214" t="s">
        <v>210</v>
      </c>
      <c r="C23" s="214" t="s">
        <v>219</v>
      </c>
      <c r="D23" s="214" t="s">
        <v>212</v>
      </c>
      <c r="E23" s="214" t="s">
        <v>213</v>
      </c>
      <c r="F23" s="250">
        <v>52</v>
      </c>
    </row>
    <row r="24" spans="1:6" ht="15.6" x14ac:dyDescent="0.3">
      <c r="A24" s="200" t="s">
        <v>209</v>
      </c>
      <c r="B24" s="215" t="s">
        <v>210</v>
      </c>
      <c r="C24" s="215" t="s">
        <v>219</v>
      </c>
      <c r="D24" s="215" t="s">
        <v>220</v>
      </c>
      <c r="E24" s="215" t="s">
        <v>213</v>
      </c>
      <c r="F24" s="251">
        <v>26</v>
      </c>
    </row>
    <row r="25" spans="1:6" ht="15.6" x14ac:dyDescent="0.3">
      <c r="A25" s="204" t="s">
        <v>209</v>
      </c>
      <c r="B25" s="216" t="s">
        <v>210</v>
      </c>
      <c r="C25" s="216" t="s">
        <v>219</v>
      </c>
      <c r="D25" s="216" t="s">
        <v>215</v>
      </c>
      <c r="E25" s="216" t="s">
        <v>213</v>
      </c>
      <c r="F25" s="252">
        <v>52</v>
      </c>
    </row>
    <row r="26" spans="1:6" ht="15.6" x14ac:dyDescent="0.3">
      <c r="A26" s="209"/>
      <c r="B26" s="217"/>
      <c r="C26" s="211"/>
      <c r="D26" s="218"/>
      <c r="E26" s="213"/>
      <c r="F26" s="253"/>
    </row>
    <row r="27" spans="1:6" ht="31.2" x14ac:dyDescent="0.3">
      <c r="A27" s="196" t="s">
        <v>209</v>
      </c>
      <c r="B27" s="197" t="s">
        <v>210</v>
      </c>
      <c r="C27" s="198" t="s">
        <v>221</v>
      </c>
      <c r="D27" s="199" t="s">
        <v>212</v>
      </c>
      <c r="E27" s="199" t="s">
        <v>213</v>
      </c>
      <c r="F27" s="250">
        <v>83.6</v>
      </c>
    </row>
    <row r="28" spans="1:6" ht="31.2" x14ac:dyDescent="0.3">
      <c r="A28" s="200" t="s">
        <v>209</v>
      </c>
      <c r="B28" s="201" t="s">
        <v>210</v>
      </c>
      <c r="C28" s="202" t="s">
        <v>221</v>
      </c>
      <c r="D28" s="203" t="s">
        <v>214</v>
      </c>
      <c r="E28" s="203" t="s">
        <v>213</v>
      </c>
      <c r="F28" s="251">
        <v>41.8</v>
      </c>
    </row>
    <row r="29" spans="1:6" ht="31.2" x14ac:dyDescent="0.3">
      <c r="A29" s="204" t="s">
        <v>209</v>
      </c>
      <c r="B29" s="205" t="s">
        <v>210</v>
      </c>
      <c r="C29" s="206" t="s">
        <v>221</v>
      </c>
      <c r="D29" s="207" t="s">
        <v>215</v>
      </c>
      <c r="E29" s="207" t="s">
        <v>213</v>
      </c>
      <c r="F29" s="252">
        <v>104.7</v>
      </c>
    </row>
    <row r="30" spans="1:6" ht="15.6" x14ac:dyDescent="0.3">
      <c r="A30" s="209"/>
      <c r="B30" s="210"/>
      <c r="C30" s="211"/>
      <c r="D30" s="212"/>
      <c r="E30" s="213"/>
      <c r="F30" s="253"/>
    </row>
    <row r="31" spans="1:6" ht="31.2" x14ac:dyDescent="0.3">
      <c r="A31" s="196" t="s">
        <v>209</v>
      </c>
      <c r="B31" s="197" t="s">
        <v>210</v>
      </c>
      <c r="C31" s="198" t="s">
        <v>222</v>
      </c>
      <c r="D31" s="199" t="s">
        <v>212</v>
      </c>
      <c r="E31" s="199" t="s">
        <v>213</v>
      </c>
      <c r="F31" s="250">
        <v>42</v>
      </c>
    </row>
    <row r="32" spans="1:6" ht="31.2" x14ac:dyDescent="0.3">
      <c r="A32" s="219" t="s">
        <v>209</v>
      </c>
      <c r="B32" s="220" t="s">
        <v>210</v>
      </c>
      <c r="C32" s="221" t="s">
        <v>222</v>
      </c>
      <c r="D32" s="222" t="s">
        <v>214</v>
      </c>
      <c r="E32" s="222" t="s">
        <v>213</v>
      </c>
      <c r="F32" s="254">
        <v>22</v>
      </c>
    </row>
    <row r="33" spans="1:6" ht="31.2" x14ac:dyDescent="0.3">
      <c r="A33" s="223" t="s">
        <v>209</v>
      </c>
      <c r="B33" s="224" t="s">
        <v>210</v>
      </c>
      <c r="C33" s="225" t="s">
        <v>222</v>
      </c>
      <c r="D33" s="226" t="s">
        <v>215</v>
      </c>
      <c r="E33" s="226" t="s">
        <v>213</v>
      </c>
      <c r="F33" s="255">
        <v>53.5</v>
      </c>
    </row>
    <row r="34" spans="1:6" ht="15.6" x14ac:dyDescent="0.3">
      <c r="A34" s="227"/>
      <c r="B34" s="228"/>
      <c r="C34" s="229"/>
      <c r="D34" s="230"/>
      <c r="E34" s="231"/>
      <c r="F34" s="256"/>
    </row>
    <row r="35" spans="1:6" ht="31.2" x14ac:dyDescent="0.3">
      <c r="A35" s="196" t="s">
        <v>209</v>
      </c>
      <c r="B35" s="197" t="s">
        <v>210</v>
      </c>
      <c r="C35" s="198" t="s">
        <v>223</v>
      </c>
      <c r="D35" s="199" t="s">
        <v>212</v>
      </c>
      <c r="E35" s="199" t="s">
        <v>213</v>
      </c>
      <c r="F35" s="250">
        <v>27.9</v>
      </c>
    </row>
    <row r="36" spans="1:6" ht="31.2" x14ac:dyDescent="0.3">
      <c r="A36" s="200" t="s">
        <v>209</v>
      </c>
      <c r="B36" s="201" t="s">
        <v>210</v>
      </c>
      <c r="C36" s="202" t="s">
        <v>223</v>
      </c>
      <c r="D36" s="203" t="s">
        <v>214</v>
      </c>
      <c r="E36" s="203" t="s">
        <v>213</v>
      </c>
      <c r="F36" s="251">
        <v>14.6</v>
      </c>
    </row>
    <row r="37" spans="1:6" ht="31.2" x14ac:dyDescent="0.3">
      <c r="A37" s="204" t="s">
        <v>209</v>
      </c>
      <c r="B37" s="205" t="s">
        <v>210</v>
      </c>
      <c r="C37" s="206" t="s">
        <v>223</v>
      </c>
      <c r="D37" s="207" t="s">
        <v>215</v>
      </c>
      <c r="E37" s="207" t="s">
        <v>213</v>
      </c>
      <c r="F37" s="252">
        <v>35.9</v>
      </c>
    </row>
    <row r="38" spans="1:6" ht="15.6" x14ac:dyDescent="0.3">
      <c r="A38" s="209"/>
      <c r="B38" s="210"/>
      <c r="C38" s="211"/>
      <c r="D38" s="212"/>
      <c r="E38" s="213"/>
      <c r="F38" s="253"/>
    </row>
    <row r="39" spans="1:6" ht="31.2" x14ac:dyDescent="0.3">
      <c r="A39" s="196" t="s">
        <v>209</v>
      </c>
      <c r="B39" s="197" t="s">
        <v>210</v>
      </c>
      <c r="C39" s="198" t="s">
        <v>224</v>
      </c>
      <c r="D39" s="199" t="s">
        <v>212</v>
      </c>
      <c r="E39" s="199" t="s">
        <v>213</v>
      </c>
      <c r="F39" s="250">
        <v>32.4</v>
      </c>
    </row>
    <row r="40" spans="1:6" ht="31.2" x14ac:dyDescent="0.3">
      <c r="A40" s="200" t="s">
        <v>209</v>
      </c>
      <c r="B40" s="201" t="s">
        <v>210</v>
      </c>
      <c r="C40" s="202" t="s">
        <v>224</v>
      </c>
      <c r="D40" s="203" t="s">
        <v>214</v>
      </c>
      <c r="E40" s="203" t="s">
        <v>213</v>
      </c>
      <c r="F40" s="251">
        <v>16.2</v>
      </c>
    </row>
    <row r="41" spans="1:6" ht="31.2" x14ac:dyDescent="0.3">
      <c r="A41" s="204" t="s">
        <v>209</v>
      </c>
      <c r="B41" s="205" t="s">
        <v>210</v>
      </c>
      <c r="C41" s="206" t="s">
        <v>224</v>
      </c>
      <c r="D41" s="207" t="s">
        <v>215</v>
      </c>
      <c r="E41" s="207" t="s">
        <v>213</v>
      </c>
      <c r="F41" s="252">
        <v>40.5</v>
      </c>
    </row>
    <row r="42" spans="1:6" ht="15.6" x14ac:dyDescent="0.3">
      <c r="A42" s="209"/>
      <c r="B42" s="210"/>
      <c r="C42" s="211"/>
      <c r="D42" s="212"/>
      <c r="E42" s="213"/>
      <c r="F42" s="253"/>
    </row>
    <row r="43" spans="1:6" ht="31.2" x14ac:dyDescent="0.3">
      <c r="A43" s="196" t="s">
        <v>209</v>
      </c>
      <c r="B43" s="197" t="s">
        <v>210</v>
      </c>
      <c r="C43" s="198" t="s">
        <v>225</v>
      </c>
      <c r="D43" s="199" t="s">
        <v>212</v>
      </c>
      <c r="E43" s="199" t="s">
        <v>213</v>
      </c>
      <c r="F43" s="250">
        <v>15.8</v>
      </c>
    </row>
    <row r="44" spans="1:6" ht="31.2" x14ac:dyDescent="0.3">
      <c r="A44" s="200" t="s">
        <v>209</v>
      </c>
      <c r="B44" s="201" t="s">
        <v>210</v>
      </c>
      <c r="C44" s="202" t="s">
        <v>225</v>
      </c>
      <c r="D44" s="203" t="s">
        <v>214</v>
      </c>
      <c r="E44" s="203" t="s">
        <v>213</v>
      </c>
      <c r="F44" s="251">
        <v>7.9</v>
      </c>
    </row>
    <row r="45" spans="1:6" ht="31.2" x14ac:dyDescent="0.3">
      <c r="A45" s="204" t="s">
        <v>209</v>
      </c>
      <c r="B45" s="205" t="s">
        <v>210</v>
      </c>
      <c r="C45" s="206" t="s">
        <v>225</v>
      </c>
      <c r="D45" s="207" t="s">
        <v>215</v>
      </c>
      <c r="E45" s="207" t="s">
        <v>213</v>
      </c>
      <c r="F45" s="252">
        <v>19.75</v>
      </c>
    </row>
    <row r="46" spans="1:6" ht="15.6" x14ac:dyDescent="0.3">
      <c r="A46" s="209"/>
      <c r="B46" s="210"/>
      <c r="C46" s="211"/>
      <c r="D46" s="212"/>
      <c r="E46" s="213"/>
      <c r="F46" s="253"/>
    </row>
    <row r="47" spans="1:6" ht="31.2" x14ac:dyDescent="0.3">
      <c r="A47" s="196" t="s">
        <v>209</v>
      </c>
      <c r="B47" s="197" t="s">
        <v>210</v>
      </c>
      <c r="C47" s="198" t="s">
        <v>226</v>
      </c>
      <c r="D47" s="199" t="s">
        <v>212</v>
      </c>
      <c r="E47" s="199" t="s">
        <v>213</v>
      </c>
      <c r="F47" s="250">
        <v>30.8</v>
      </c>
    </row>
    <row r="48" spans="1:6" ht="31.2" x14ac:dyDescent="0.3">
      <c r="A48" s="200" t="s">
        <v>209</v>
      </c>
      <c r="B48" s="201" t="s">
        <v>210</v>
      </c>
      <c r="C48" s="203" t="s">
        <v>226</v>
      </c>
      <c r="D48" s="203" t="s">
        <v>214</v>
      </c>
      <c r="E48" s="203" t="s">
        <v>213</v>
      </c>
      <c r="F48" s="251">
        <v>15.4</v>
      </c>
    </row>
    <row r="49" spans="1:6" ht="31.2" x14ac:dyDescent="0.3">
      <c r="A49" s="200" t="s">
        <v>209</v>
      </c>
      <c r="B49" s="201" t="s">
        <v>210</v>
      </c>
      <c r="C49" s="203" t="s">
        <v>226</v>
      </c>
      <c r="D49" s="203" t="s">
        <v>214</v>
      </c>
      <c r="E49" s="232" t="s">
        <v>227</v>
      </c>
      <c r="F49" s="251">
        <v>23.9</v>
      </c>
    </row>
    <row r="50" spans="1:6" ht="31.2" x14ac:dyDescent="0.3">
      <c r="A50" s="200" t="s">
        <v>209</v>
      </c>
      <c r="B50" s="201" t="s">
        <v>210</v>
      </c>
      <c r="C50" s="203" t="s">
        <v>226</v>
      </c>
      <c r="D50" s="203" t="s">
        <v>214</v>
      </c>
      <c r="E50" s="232" t="s">
        <v>228</v>
      </c>
      <c r="F50" s="251">
        <v>32</v>
      </c>
    </row>
    <row r="51" spans="1:6" ht="31.2" x14ac:dyDescent="0.3">
      <c r="A51" s="204" t="s">
        <v>209</v>
      </c>
      <c r="B51" s="205" t="s">
        <v>210</v>
      </c>
      <c r="C51" s="207" t="s">
        <v>226</v>
      </c>
      <c r="D51" s="207" t="s">
        <v>215</v>
      </c>
      <c r="E51" s="207" t="s">
        <v>213</v>
      </c>
      <c r="F51" s="252">
        <v>38.5</v>
      </c>
    </row>
    <row r="52" spans="1:6" ht="15.6" x14ac:dyDescent="0.3">
      <c r="A52" s="209"/>
      <c r="B52" s="210"/>
      <c r="C52" s="211"/>
      <c r="D52" s="212"/>
      <c r="E52" s="213"/>
      <c r="F52" s="253"/>
    </row>
    <row r="53" spans="1:6" ht="31.2" x14ac:dyDescent="0.3">
      <c r="A53" s="196" t="s">
        <v>209</v>
      </c>
      <c r="B53" s="197" t="s">
        <v>210</v>
      </c>
      <c r="C53" s="198" t="s">
        <v>229</v>
      </c>
      <c r="D53" s="199" t="s">
        <v>230</v>
      </c>
      <c r="E53" s="199" t="s">
        <v>231</v>
      </c>
      <c r="F53" s="250">
        <v>92</v>
      </c>
    </row>
    <row r="54" spans="1:6" ht="31.2" x14ac:dyDescent="0.3">
      <c r="A54" s="200" t="s">
        <v>209</v>
      </c>
      <c r="B54" s="201" t="s">
        <v>210</v>
      </c>
      <c r="C54" s="202" t="s">
        <v>229</v>
      </c>
      <c r="D54" s="203" t="s">
        <v>214</v>
      </c>
      <c r="E54" s="203" t="s">
        <v>231</v>
      </c>
      <c r="F54" s="251">
        <v>46</v>
      </c>
    </row>
    <row r="55" spans="1:6" ht="31.2" x14ac:dyDescent="0.3">
      <c r="A55" s="204" t="s">
        <v>209</v>
      </c>
      <c r="B55" s="205" t="s">
        <v>210</v>
      </c>
      <c r="C55" s="206" t="s">
        <v>229</v>
      </c>
      <c r="D55" s="207" t="s">
        <v>232</v>
      </c>
      <c r="E55" s="207" t="s">
        <v>231</v>
      </c>
      <c r="F55" s="252">
        <v>115</v>
      </c>
    </row>
    <row r="56" spans="1:6" ht="15.6" x14ac:dyDescent="0.3">
      <c r="A56" s="209"/>
      <c r="B56" s="210"/>
      <c r="C56" s="211"/>
      <c r="D56" s="212"/>
      <c r="E56" s="213"/>
      <c r="F56" s="253"/>
    </row>
    <row r="57" spans="1:6" ht="31.2" x14ac:dyDescent="0.3">
      <c r="A57" s="196" t="s">
        <v>209</v>
      </c>
      <c r="B57" s="197" t="s">
        <v>210</v>
      </c>
      <c r="C57" s="198" t="s">
        <v>233</v>
      </c>
      <c r="D57" s="199" t="s">
        <v>212</v>
      </c>
      <c r="E57" s="199" t="s">
        <v>234</v>
      </c>
      <c r="F57" s="250">
        <v>65.2</v>
      </c>
    </row>
    <row r="58" spans="1:6" ht="31.2" x14ac:dyDescent="0.3">
      <c r="A58" s="200" t="s">
        <v>209</v>
      </c>
      <c r="B58" s="201" t="s">
        <v>210</v>
      </c>
      <c r="C58" s="202" t="s">
        <v>233</v>
      </c>
      <c r="D58" s="203" t="s">
        <v>214</v>
      </c>
      <c r="E58" s="203" t="s">
        <v>234</v>
      </c>
      <c r="F58" s="251">
        <v>32.6</v>
      </c>
    </row>
    <row r="59" spans="1:6" ht="31.2" x14ac:dyDescent="0.3">
      <c r="A59" s="204" t="s">
        <v>209</v>
      </c>
      <c r="B59" s="205" t="s">
        <v>210</v>
      </c>
      <c r="C59" s="206" t="s">
        <v>233</v>
      </c>
      <c r="D59" s="207" t="s">
        <v>215</v>
      </c>
      <c r="E59" s="207" t="s">
        <v>234</v>
      </c>
      <c r="F59" s="252">
        <v>81.5</v>
      </c>
    </row>
    <row r="60" spans="1:6" ht="15.6" x14ac:dyDescent="0.3">
      <c r="A60" s="209"/>
      <c r="B60" s="210"/>
      <c r="C60" s="211"/>
      <c r="D60" s="212"/>
      <c r="E60" s="213"/>
      <c r="F60" s="253"/>
    </row>
    <row r="61" spans="1:6" ht="31.2" x14ac:dyDescent="0.3">
      <c r="A61" s="196" t="s">
        <v>209</v>
      </c>
      <c r="B61" s="233" t="s">
        <v>210</v>
      </c>
      <c r="C61" s="234" t="s">
        <v>235</v>
      </c>
      <c r="D61" s="235" t="s">
        <v>212</v>
      </c>
      <c r="E61" s="235" t="s">
        <v>213</v>
      </c>
      <c r="F61" s="250">
        <v>40.299999999999997</v>
      </c>
    </row>
    <row r="62" spans="1:6" ht="31.2" x14ac:dyDescent="0.3">
      <c r="A62" s="200" t="s">
        <v>209</v>
      </c>
      <c r="B62" s="236" t="s">
        <v>210</v>
      </c>
      <c r="C62" s="237" t="s">
        <v>235</v>
      </c>
      <c r="D62" s="238" t="s">
        <v>214</v>
      </c>
      <c r="E62" s="238" t="s">
        <v>213</v>
      </c>
      <c r="F62" s="251">
        <v>21.2</v>
      </c>
    </row>
    <row r="63" spans="1:6" ht="31.2" x14ac:dyDescent="0.3">
      <c r="A63" s="204" t="s">
        <v>209</v>
      </c>
      <c r="B63" s="239" t="s">
        <v>210</v>
      </c>
      <c r="C63" s="240" t="s">
        <v>235</v>
      </c>
      <c r="D63" s="241" t="s">
        <v>215</v>
      </c>
      <c r="E63" s="241" t="s">
        <v>213</v>
      </c>
      <c r="F63" s="252">
        <v>55.6</v>
      </c>
    </row>
    <row r="64" spans="1:6" ht="15.6" x14ac:dyDescent="0.3">
      <c r="A64" s="209"/>
      <c r="B64" s="242"/>
      <c r="C64" s="211"/>
      <c r="D64" s="213"/>
      <c r="E64" s="213"/>
      <c r="F64" s="253"/>
    </row>
    <row r="65" spans="1:6" ht="15.6" x14ac:dyDescent="0.3">
      <c r="A65" s="196" t="s">
        <v>209</v>
      </c>
      <c r="B65" s="234" t="s">
        <v>236</v>
      </c>
      <c r="C65" s="243" t="s">
        <v>237</v>
      </c>
      <c r="D65" s="235" t="s">
        <v>212</v>
      </c>
      <c r="E65" s="235" t="s">
        <v>213</v>
      </c>
      <c r="F65" s="250">
        <v>40.5</v>
      </c>
    </row>
    <row r="66" spans="1:6" ht="15.6" x14ac:dyDescent="0.3">
      <c r="A66" s="200" t="s">
        <v>209</v>
      </c>
      <c r="B66" s="237" t="s">
        <v>236</v>
      </c>
      <c r="C66" s="244" t="s">
        <v>237</v>
      </c>
      <c r="D66" s="238" t="s">
        <v>214</v>
      </c>
      <c r="E66" s="238" t="s">
        <v>213</v>
      </c>
      <c r="F66" s="251">
        <v>21.2</v>
      </c>
    </row>
    <row r="67" spans="1:6" ht="15.6" x14ac:dyDescent="0.3">
      <c r="A67" s="204" t="s">
        <v>209</v>
      </c>
      <c r="B67" s="240" t="s">
        <v>236</v>
      </c>
      <c r="C67" s="245" t="s">
        <v>237</v>
      </c>
      <c r="D67" s="241" t="s">
        <v>215</v>
      </c>
      <c r="E67" s="241" t="s">
        <v>213</v>
      </c>
      <c r="F67" s="252">
        <v>74.099999999999994</v>
      </c>
    </row>
    <row r="68" spans="1:6" ht="15.6" x14ac:dyDescent="0.3">
      <c r="A68" s="209"/>
      <c r="B68" s="246"/>
      <c r="C68" s="211"/>
      <c r="D68" s="213"/>
      <c r="E68" s="213"/>
      <c r="F68" s="253"/>
    </row>
    <row r="69" spans="1:6" ht="15.6" x14ac:dyDescent="0.3">
      <c r="A69" s="196" t="s">
        <v>209</v>
      </c>
      <c r="B69" s="234" t="s">
        <v>236</v>
      </c>
      <c r="C69" s="243" t="s">
        <v>238</v>
      </c>
      <c r="D69" s="235" t="s">
        <v>212</v>
      </c>
      <c r="E69" s="235" t="s">
        <v>213</v>
      </c>
      <c r="F69" s="250">
        <v>46.1</v>
      </c>
    </row>
    <row r="70" spans="1:6" ht="15.6" x14ac:dyDescent="0.3">
      <c r="A70" s="200" t="s">
        <v>209</v>
      </c>
      <c r="B70" s="237" t="s">
        <v>236</v>
      </c>
      <c r="C70" s="244" t="s">
        <v>238</v>
      </c>
      <c r="D70" s="238" t="s">
        <v>214</v>
      </c>
      <c r="E70" s="238" t="s">
        <v>213</v>
      </c>
      <c r="F70" s="251">
        <v>24</v>
      </c>
    </row>
    <row r="71" spans="1:6" ht="15.6" x14ac:dyDescent="0.3">
      <c r="A71" s="204" t="s">
        <v>209</v>
      </c>
      <c r="B71" s="240" t="s">
        <v>236</v>
      </c>
      <c r="C71" s="245" t="s">
        <v>238</v>
      </c>
      <c r="D71" s="241" t="s">
        <v>215</v>
      </c>
      <c r="E71" s="241" t="s">
        <v>213</v>
      </c>
      <c r="F71" s="252">
        <v>84</v>
      </c>
    </row>
    <row r="72" spans="1:6" ht="15.6" x14ac:dyDescent="0.3">
      <c r="A72" s="209"/>
      <c r="B72" s="246"/>
      <c r="C72" s="211"/>
      <c r="D72" s="213"/>
      <c r="E72" s="213"/>
      <c r="F72" s="253"/>
    </row>
    <row r="73" spans="1:6" ht="15.6" x14ac:dyDescent="0.3">
      <c r="A73" s="196" t="s">
        <v>209</v>
      </c>
      <c r="B73" s="234" t="s">
        <v>236</v>
      </c>
      <c r="C73" s="243" t="s">
        <v>239</v>
      </c>
      <c r="D73" s="235" t="s">
        <v>212</v>
      </c>
      <c r="E73" s="235" t="s">
        <v>213</v>
      </c>
      <c r="F73" s="250">
        <v>53</v>
      </c>
    </row>
    <row r="74" spans="1:6" ht="15.6" x14ac:dyDescent="0.3">
      <c r="A74" s="200" t="s">
        <v>209</v>
      </c>
      <c r="B74" s="237" t="s">
        <v>236</v>
      </c>
      <c r="C74" s="244" t="s">
        <v>239</v>
      </c>
      <c r="D74" s="238" t="s">
        <v>214</v>
      </c>
      <c r="E74" s="238" t="s">
        <v>213</v>
      </c>
      <c r="F74" s="251">
        <v>27.2</v>
      </c>
    </row>
    <row r="75" spans="1:6" ht="15.6" x14ac:dyDescent="0.3">
      <c r="A75" s="204" t="s">
        <v>209</v>
      </c>
      <c r="B75" s="240" t="s">
        <v>236</v>
      </c>
      <c r="C75" s="245" t="s">
        <v>239</v>
      </c>
      <c r="D75" s="241" t="s">
        <v>215</v>
      </c>
      <c r="E75" s="241" t="s">
        <v>213</v>
      </c>
      <c r="F75" s="252">
        <v>93.8</v>
      </c>
    </row>
    <row r="76" spans="1:6" ht="15.6" x14ac:dyDescent="0.3">
      <c r="A76" s="209"/>
      <c r="B76" s="246"/>
      <c r="C76" s="211"/>
      <c r="D76" s="213"/>
      <c r="E76" s="213"/>
      <c r="F76" s="253"/>
    </row>
    <row r="77" spans="1:6" ht="15.6" x14ac:dyDescent="0.3">
      <c r="A77" s="196" t="s">
        <v>209</v>
      </c>
      <c r="B77" s="234" t="s">
        <v>236</v>
      </c>
      <c r="C77" s="243" t="s">
        <v>240</v>
      </c>
      <c r="D77" s="235" t="s">
        <v>212</v>
      </c>
      <c r="E77" s="235" t="s">
        <v>213</v>
      </c>
      <c r="F77" s="250">
        <v>79.5</v>
      </c>
    </row>
    <row r="78" spans="1:6" ht="15.6" x14ac:dyDescent="0.3">
      <c r="A78" s="200" t="s">
        <v>209</v>
      </c>
      <c r="B78" s="237" t="s">
        <v>236</v>
      </c>
      <c r="C78" s="244" t="s">
        <v>240</v>
      </c>
      <c r="D78" s="238" t="s">
        <v>214</v>
      </c>
      <c r="E78" s="238" t="s">
        <v>213</v>
      </c>
      <c r="F78" s="251">
        <v>39.75</v>
      </c>
    </row>
    <row r="79" spans="1:6" ht="15.6" x14ac:dyDescent="0.3">
      <c r="A79" s="204" t="s">
        <v>209</v>
      </c>
      <c r="B79" s="240" t="s">
        <v>236</v>
      </c>
      <c r="C79" s="245" t="s">
        <v>240</v>
      </c>
      <c r="D79" s="241" t="s">
        <v>215</v>
      </c>
      <c r="E79" s="241" t="s">
        <v>213</v>
      </c>
      <c r="F79" s="252">
        <v>140.70000000000002</v>
      </c>
    </row>
    <row r="80" spans="1:6" ht="15.6" x14ac:dyDescent="0.3">
      <c r="A80" s="209"/>
      <c r="B80" s="246"/>
      <c r="C80" s="211"/>
      <c r="D80" s="213"/>
      <c r="E80" s="213"/>
      <c r="F80" s="253"/>
    </row>
    <row r="81" spans="1:6" ht="15.6" x14ac:dyDescent="0.3">
      <c r="A81" s="196" t="s">
        <v>209</v>
      </c>
      <c r="B81" s="234" t="s">
        <v>236</v>
      </c>
      <c r="C81" s="243" t="s">
        <v>241</v>
      </c>
      <c r="D81" s="235" t="s">
        <v>212</v>
      </c>
      <c r="E81" s="235" t="s">
        <v>242</v>
      </c>
      <c r="F81" s="250">
        <v>12.7</v>
      </c>
    </row>
    <row r="82" spans="1:6" ht="15.6" x14ac:dyDescent="0.3">
      <c r="A82" s="200" t="s">
        <v>209</v>
      </c>
      <c r="B82" s="237" t="s">
        <v>236</v>
      </c>
      <c r="C82" s="244" t="s">
        <v>241</v>
      </c>
      <c r="D82" s="238" t="s">
        <v>214</v>
      </c>
      <c r="E82" s="238" t="s">
        <v>242</v>
      </c>
      <c r="F82" s="251">
        <v>6.35</v>
      </c>
    </row>
    <row r="83" spans="1:6" ht="15.6" x14ac:dyDescent="0.3">
      <c r="A83" s="204" t="s">
        <v>209</v>
      </c>
      <c r="B83" s="240" t="s">
        <v>236</v>
      </c>
      <c r="C83" s="245" t="s">
        <v>241</v>
      </c>
      <c r="D83" s="241" t="s">
        <v>215</v>
      </c>
      <c r="E83" s="241" t="s">
        <v>242</v>
      </c>
      <c r="F83" s="252">
        <v>23.5</v>
      </c>
    </row>
    <row r="90" spans="1:6" ht="18" x14ac:dyDescent="0.3">
      <c r="A90" s="257" t="s">
        <v>243</v>
      </c>
      <c r="B90" s="258"/>
      <c r="C90" s="259"/>
      <c r="D90" s="260"/>
      <c r="E90" s="260"/>
      <c r="F90" s="261"/>
    </row>
    <row r="91" spans="1:6" x14ac:dyDescent="0.3">
      <c r="A91" s="262"/>
      <c r="B91" s="263"/>
      <c r="C91" s="259"/>
      <c r="D91" s="260"/>
      <c r="E91" s="260"/>
      <c r="F91" s="261"/>
    </row>
    <row r="92" spans="1:6" x14ac:dyDescent="0.3">
      <c r="A92" s="264" t="s">
        <v>244</v>
      </c>
      <c r="B92" s="263"/>
      <c r="C92" s="265"/>
      <c r="D92" s="265"/>
      <c r="E92" s="265"/>
      <c r="F92" s="266"/>
    </row>
    <row r="93" spans="1:6" x14ac:dyDescent="0.3">
      <c r="A93" s="267"/>
      <c r="B93" s="268"/>
      <c r="C93" s="265"/>
      <c r="D93" s="265"/>
      <c r="E93" s="265"/>
      <c r="F93" s="266"/>
    </row>
    <row r="94" spans="1:6" x14ac:dyDescent="0.3">
      <c r="A94" s="269" t="s">
        <v>245</v>
      </c>
      <c r="B94" s="268"/>
      <c r="C94" s="265"/>
      <c r="D94" s="265"/>
      <c r="E94" s="265"/>
      <c r="F94" s="266"/>
    </row>
    <row r="95" spans="1:6" x14ac:dyDescent="0.3">
      <c r="A95" s="270" t="s">
        <v>246</v>
      </c>
      <c r="B95" s="268"/>
      <c r="C95" s="265"/>
      <c r="D95" s="265"/>
      <c r="E95" s="265"/>
      <c r="F95" s="266"/>
    </row>
    <row r="96" spans="1:6" x14ac:dyDescent="0.3">
      <c r="A96" s="270" t="s">
        <v>247</v>
      </c>
      <c r="B96" s="268"/>
      <c r="C96" s="265"/>
      <c r="D96" s="265"/>
      <c r="E96" s="265"/>
      <c r="F96" s="266"/>
    </row>
    <row r="97" spans="1:6" x14ac:dyDescent="0.3">
      <c r="A97" s="270" t="s">
        <v>248</v>
      </c>
      <c r="B97" s="268"/>
      <c r="C97" s="265"/>
      <c r="D97" s="265"/>
      <c r="E97" s="265"/>
      <c r="F97" s="266"/>
    </row>
    <row r="98" spans="1:6" x14ac:dyDescent="0.3">
      <c r="A98" s="270" t="s">
        <v>249</v>
      </c>
      <c r="B98" s="268"/>
      <c r="C98" s="265"/>
      <c r="D98" s="265"/>
      <c r="E98" s="265"/>
      <c r="F98" s="266"/>
    </row>
    <row r="99" spans="1:6" x14ac:dyDescent="0.3">
      <c r="A99" s="270" t="s">
        <v>250</v>
      </c>
      <c r="B99" s="268"/>
      <c r="C99" s="265"/>
      <c r="D99" s="265"/>
      <c r="E99" s="265"/>
      <c r="F99" s="266"/>
    </row>
    <row r="100" spans="1:6" x14ac:dyDescent="0.3">
      <c r="A100" s="269"/>
      <c r="B100" s="268"/>
      <c r="C100" s="265"/>
      <c r="D100" s="265"/>
      <c r="E100" s="265"/>
      <c r="F100" s="266"/>
    </row>
    <row r="101" spans="1:6" x14ac:dyDescent="0.3">
      <c r="A101" s="264" t="s">
        <v>251</v>
      </c>
      <c r="B101" s="268"/>
      <c r="C101" s="265"/>
      <c r="D101" s="265"/>
      <c r="E101" s="265"/>
      <c r="F101" s="266"/>
    </row>
    <row r="102" spans="1:6" x14ac:dyDescent="0.3">
      <c r="A102" s="269" t="s">
        <v>252</v>
      </c>
      <c r="B102" s="268"/>
      <c r="C102" s="265"/>
      <c r="D102" s="265"/>
      <c r="E102" s="265"/>
      <c r="F102" s="266"/>
    </row>
    <row r="103" spans="1:6" x14ac:dyDescent="0.3">
      <c r="A103" s="270" t="s">
        <v>253</v>
      </c>
      <c r="B103" s="268"/>
      <c r="C103" s="265"/>
      <c r="D103" s="265"/>
      <c r="E103" s="265"/>
      <c r="F103" s="266"/>
    </row>
    <row r="104" spans="1:6" x14ac:dyDescent="0.3">
      <c r="A104" s="270" t="s">
        <v>254</v>
      </c>
      <c r="B104" s="268"/>
      <c r="C104" s="265"/>
      <c r="D104" s="265"/>
      <c r="E104" s="265"/>
      <c r="F104" s="266"/>
    </row>
    <row r="105" spans="1:6" x14ac:dyDescent="0.3">
      <c r="A105" s="270" t="s">
        <v>255</v>
      </c>
      <c r="B105" s="268"/>
      <c r="C105" s="265"/>
      <c r="D105" s="265"/>
      <c r="E105" s="265"/>
      <c r="F105" s="266"/>
    </row>
    <row r="106" spans="1:6" x14ac:dyDescent="0.3">
      <c r="A106" s="269" t="s">
        <v>256</v>
      </c>
      <c r="B106" s="268"/>
      <c r="C106" s="265"/>
      <c r="D106" s="265"/>
      <c r="E106" s="265"/>
      <c r="F106" s="266"/>
    </row>
    <row r="107" spans="1:6" x14ac:dyDescent="0.3">
      <c r="A107" s="270" t="s">
        <v>257</v>
      </c>
      <c r="B107" s="268"/>
      <c r="C107" s="265"/>
      <c r="D107" s="265"/>
      <c r="E107" s="265"/>
      <c r="F107" s="266"/>
    </row>
    <row r="108" spans="1:6" x14ac:dyDescent="0.3">
      <c r="A108" s="270" t="s">
        <v>258</v>
      </c>
      <c r="B108" s="268"/>
      <c r="C108" s="265"/>
      <c r="D108" s="265"/>
      <c r="E108" s="265"/>
      <c r="F108" s="266"/>
    </row>
    <row r="109" spans="1:6" x14ac:dyDescent="0.3">
      <c r="A109" s="270" t="s">
        <v>259</v>
      </c>
      <c r="B109" s="268"/>
      <c r="C109" s="265"/>
      <c r="D109" s="265"/>
      <c r="E109" s="265"/>
      <c r="F109" s="266"/>
    </row>
    <row r="110" spans="1:6" x14ac:dyDescent="0.3">
      <c r="A110" s="270" t="s">
        <v>260</v>
      </c>
      <c r="B110" s="268"/>
      <c r="C110" s="265"/>
      <c r="D110" s="265"/>
      <c r="E110" s="265"/>
      <c r="F110" s="266"/>
    </row>
    <row r="111" spans="1:6" x14ac:dyDescent="0.3">
      <c r="A111" s="270" t="s">
        <v>261</v>
      </c>
      <c r="B111" s="268"/>
      <c r="C111" s="265"/>
      <c r="D111" s="265"/>
      <c r="E111" s="265"/>
      <c r="F111" s="266"/>
    </row>
    <row r="112" spans="1:6" x14ac:dyDescent="0.3">
      <c r="A112" s="270" t="s">
        <v>262</v>
      </c>
      <c r="B112" s="268"/>
      <c r="C112" s="265"/>
      <c r="D112" s="265"/>
      <c r="E112" s="265"/>
      <c r="F112" s="266"/>
    </row>
    <row r="113" spans="1:6" x14ac:dyDescent="0.3">
      <c r="A113" s="270" t="s">
        <v>263</v>
      </c>
      <c r="B113" s="268"/>
      <c r="C113" s="265"/>
      <c r="D113" s="265"/>
      <c r="E113" s="265"/>
      <c r="F113" s="266"/>
    </row>
    <row r="114" spans="1:6" x14ac:dyDescent="0.3">
      <c r="A114" s="270" t="s">
        <v>264</v>
      </c>
      <c r="B114" s="268"/>
      <c r="C114" s="265"/>
      <c r="D114" s="265"/>
      <c r="E114" s="265"/>
      <c r="F114" s="266"/>
    </row>
    <row r="115" spans="1:6" x14ac:dyDescent="0.3">
      <c r="A115" s="270" t="s">
        <v>265</v>
      </c>
      <c r="B115" s="268"/>
      <c r="C115" s="265"/>
      <c r="D115" s="265"/>
      <c r="E115" s="265"/>
      <c r="F115" s="266"/>
    </row>
    <row r="116" spans="1:6" x14ac:dyDescent="0.3">
      <c r="A116" s="270" t="s">
        <v>266</v>
      </c>
      <c r="B116" s="268"/>
      <c r="C116" s="265"/>
      <c r="D116" s="265"/>
      <c r="E116" s="265"/>
      <c r="F116" s="266"/>
    </row>
    <row r="117" spans="1:6" x14ac:dyDescent="0.3">
      <c r="A117" s="269" t="s">
        <v>267</v>
      </c>
      <c r="B117" s="268"/>
      <c r="C117" s="265"/>
      <c r="D117" s="265"/>
      <c r="E117" s="265"/>
      <c r="F117" s="266"/>
    </row>
    <row r="118" spans="1:6" x14ac:dyDescent="0.3">
      <c r="A118" s="270" t="s">
        <v>268</v>
      </c>
      <c r="B118" s="268"/>
      <c r="C118" s="265"/>
      <c r="D118" s="265"/>
      <c r="E118" s="265"/>
      <c r="F118" s="266"/>
    </row>
    <row r="119" spans="1:6" x14ac:dyDescent="0.3">
      <c r="A119" s="270" t="s">
        <v>269</v>
      </c>
      <c r="B119" s="268"/>
      <c r="C119" s="265"/>
      <c r="D119" s="265"/>
      <c r="E119" s="265"/>
      <c r="F119" s="266"/>
    </row>
    <row r="120" spans="1:6" x14ac:dyDescent="0.3">
      <c r="A120" s="270" t="s">
        <v>270</v>
      </c>
      <c r="B120" s="268"/>
      <c r="C120" s="265"/>
      <c r="D120" s="265"/>
      <c r="E120" s="265"/>
      <c r="F120" s="266"/>
    </row>
    <row r="121" spans="1:6" x14ac:dyDescent="0.3">
      <c r="A121" s="270"/>
      <c r="B121" s="268"/>
      <c r="C121" s="265"/>
      <c r="D121" s="265"/>
      <c r="E121" s="265"/>
      <c r="F121" s="266"/>
    </row>
    <row r="122" spans="1:6" x14ac:dyDescent="0.3">
      <c r="A122" s="264" t="s">
        <v>271</v>
      </c>
      <c r="B122" s="268"/>
      <c r="C122" s="265"/>
      <c r="D122" s="265"/>
      <c r="E122" s="265"/>
      <c r="F122" s="266"/>
    </row>
    <row r="123" spans="1:6" x14ac:dyDescent="0.3">
      <c r="A123" s="269" t="s">
        <v>272</v>
      </c>
      <c r="B123" s="268"/>
      <c r="C123" s="265"/>
      <c r="D123" s="265"/>
      <c r="E123" s="265"/>
      <c r="F123" s="261"/>
    </row>
    <row r="124" spans="1:6" x14ac:dyDescent="0.3">
      <c r="A124" s="269"/>
      <c r="B124" s="268"/>
      <c r="C124" s="265"/>
      <c r="D124" s="265"/>
      <c r="E124" s="265"/>
      <c r="F124" s="261"/>
    </row>
    <row r="125" spans="1:6" x14ac:dyDescent="0.3">
      <c r="A125" s="264" t="s">
        <v>273</v>
      </c>
      <c r="B125" s="268"/>
      <c r="C125" s="265"/>
      <c r="D125" s="265"/>
      <c r="E125" s="265"/>
      <c r="F125" s="261"/>
    </row>
    <row r="126" spans="1:6" x14ac:dyDescent="0.3">
      <c r="A126" s="269" t="s">
        <v>274</v>
      </c>
      <c r="B126" s="268"/>
      <c r="C126" s="265"/>
      <c r="D126" s="265"/>
      <c r="E126" s="265"/>
      <c r="F126" s="261"/>
    </row>
    <row r="127" spans="1:6" x14ac:dyDescent="0.3">
      <c r="A127" s="268"/>
      <c r="B127" s="268"/>
      <c r="C127" s="265"/>
      <c r="D127" s="265"/>
      <c r="E127" s="265"/>
      <c r="F127" s="266"/>
    </row>
    <row r="128" spans="1:6" x14ac:dyDescent="0.3">
      <c r="A128" s="268"/>
      <c r="B128" s="268"/>
      <c r="C128" s="265"/>
      <c r="D128" s="265"/>
      <c r="E128" s="265"/>
      <c r="F128" s="266"/>
    </row>
  </sheetData>
  <sheetProtection algorithmName="SHA-512" hashValue="aF88PL+iFxaUVZm/Tj5xjKDLaUQv7s41P+Il/eXD1bO94Wgyde9IQrwLsvXfdqj94nrBTMaweFi6IQa2OB15uw==" saltValue="0QvNQv4Kn+VU4tq6iheyBQ==" spinCount="100000" sheet="1" objects="1" scenarios="1"/>
  <mergeCells count="1">
    <mergeCell ref="A5:F6"/>
  </mergeCells>
  <conditionalFormatting sqref="F10">
    <cfRule type="containsText" dxfId="2" priority="1" operator="containsText" text="3G">
      <formula>NOT(ISERROR(SEARCH("3G",F10)))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29B49-CF96-4343-A1C3-ECDEDDA40AA6}">
  <sheetPr codeName="Sheet7">
    <tabColor theme="1" tint="4.9989318521683403E-2"/>
  </sheetPr>
  <dimension ref="A1:Q52"/>
  <sheetViews>
    <sheetView showRowColHeaders="0" workbookViewId="0">
      <selection activeCell="E5" sqref="E5"/>
    </sheetView>
  </sheetViews>
  <sheetFormatPr defaultRowHeight="14.4" x14ac:dyDescent="0.3"/>
  <cols>
    <col min="1" max="1" width="12.21875" customWidth="1"/>
    <col min="2" max="2" width="11.77734375" bestFit="1" customWidth="1"/>
    <col min="3" max="3" width="12.44140625" customWidth="1"/>
    <col min="4" max="4" width="12.5546875" customWidth="1"/>
    <col min="5" max="5" width="22" customWidth="1"/>
    <col min="6" max="6" width="11.21875" customWidth="1"/>
    <col min="7" max="7" width="9.5546875" bestFit="1" customWidth="1"/>
    <col min="10" max="10" width="6.21875" customWidth="1"/>
    <col min="11" max="12" width="10.44140625" bestFit="1" customWidth="1"/>
    <col min="13" max="13" width="10.44140625" customWidth="1"/>
    <col min="14" max="14" width="10.44140625" style="46" bestFit="1" customWidth="1"/>
    <col min="17" max="17" width="10.44140625" bestFit="1" customWidth="1"/>
  </cols>
  <sheetData>
    <row r="1" spans="1:17" ht="15" thickBot="1" x14ac:dyDescent="0.35">
      <c r="A1" t="s">
        <v>136</v>
      </c>
    </row>
    <row r="2" spans="1:17" ht="30" customHeight="1" x14ac:dyDescent="0.3">
      <c r="A2" s="61" t="s">
        <v>51</v>
      </c>
      <c r="B2" s="29" t="s">
        <v>52</v>
      </c>
      <c r="C2" s="29" t="s">
        <v>67</v>
      </c>
      <c r="D2" s="29" t="s">
        <v>0</v>
      </c>
      <c r="E2" s="30" t="s">
        <v>53</v>
      </c>
      <c r="F2" s="98" t="s">
        <v>92</v>
      </c>
      <c r="G2" s="98" t="s">
        <v>129</v>
      </c>
      <c r="H2" s="98" t="s">
        <v>130</v>
      </c>
      <c r="I2" s="98" t="s">
        <v>131</v>
      </c>
      <c r="J2" s="98" t="s">
        <v>132</v>
      </c>
      <c r="K2" s="98" t="s">
        <v>133</v>
      </c>
      <c r="L2" s="98" t="s">
        <v>134</v>
      </c>
      <c r="M2" s="139" t="s">
        <v>7</v>
      </c>
      <c r="N2" s="139" t="s">
        <v>138</v>
      </c>
      <c r="O2" s="98" t="s">
        <v>139</v>
      </c>
    </row>
    <row r="3" spans="1:17" x14ac:dyDescent="0.3">
      <c r="A3" s="99" t="str">
        <f>IF($F3="","",'1. Customer Details'!$H$5)</f>
        <v/>
      </c>
      <c r="B3" s="99" t="str">
        <f>IF($F3="","",'1. Customer Details'!$I$5)</f>
        <v/>
      </c>
      <c r="C3" s="99" t="str">
        <f>IF($F3="","",'1. Customer Details'!$J$5)</f>
        <v/>
      </c>
      <c r="D3" s="99" t="str">
        <f>IF($F3="","",'1. Customer Details'!$K$5)</f>
        <v/>
      </c>
      <c r="E3" s="99" t="str">
        <f>IF($F3="","",'1. Customer Details'!$L$5)</f>
        <v/>
      </c>
      <c r="F3" s="100" t="str">
        <f>IF('2. Accommodation '!B7="","",'2. Accommodation '!B7)</f>
        <v/>
      </c>
      <c r="G3" s="100" t="str">
        <f>IF('2. Accommodation '!C7="","",'2. Accommodation '!C7)</f>
        <v/>
      </c>
      <c r="H3" s="101" t="str">
        <f>IF('2. Accommodation '!D7="","",'2. Accommodation '!D7)</f>
        <v/>
      </c>
      <c r="I3" s="101" t="str">
        <f>IF('2. Accommodation '!E7="","",'2. Accommodation '!E7)</f>
        <v/>
      </c>
      <c r="J3" s="141" t="str">
        <f>IF(A3="","",IF('2. Accommodation '!F7="","",'2. Accommodation '!F7))</f>
        <v/>
      </c>
      <c r="K3" s="102" t="str">
        <f>IF('2. Accommodation '!G7="","",'2. Accommodation '!G7)</f>
        <v/>
      </c>
      <c r="L3" s="102" t="str">
        <f>IF('2. Accommodation '!H7="","",'2. Accommodation '!H7)</f>
        <v/>
      </c>
      <c r="M3" s="102" t="str">
        <f>IF('2. Accommodation '!I7="","",'2. Accommodation '!I7)</f>
        <v/>
      </c>
      <c r="N3" s="143" t="str">
        <f>IF(A3="","",'1. Customer Details'!$J$45)</f>
        <v/>
      </c>
      <c r="O3" s="156" t="str">
        <f>IF(A3="","",IF(OR('1. Customer Details'!$L$22&lt;&gt;"",'1. Customer Details'!$L$26&lt;&gt;""),"Concession",IF(OR('1. Customer Details'!$L$22="",'1. Customer Details'!$L$26=""),"Standard","")))</f>
        <v/>
      </c>
      <c r="Q3" s="157"/>
    </row>
    <row r="4" spans="1:17" x14ac:dyDescent="0.3">
      <c r="A4" s="99" t="str">
        <f>IF($F4="","",'1. Customer Details'!$H$5)</f>
        <v/>
      </c>
      <c r="B4" s="99" t="str">
        <f>IF($F4="","",'1. Customer Details'!$I$5)</f>
        <v/>
      </c>
      <c r="C4" s="99" t="str">
        <f>IF($F4="","",'1. Customer Details'!$J$5)</f>
        <v/>
      </c>
      <c r="D4" s="99" t="str">
        <f>IF($F4="","",'1. Customer Details'!$K$5)</f>
        <v/>
      </c>
      <c r="E4" s="99" t="str">
        <f>IF($F4="","",'1. Customer Details'!$L$5)</f>
        <v/>
      </c>
      <c r="F4" s="100" t="str">
        <f>IF('2. Accommodation '!B8="","",'2. Accommodation '!B8)</f>
        <v/>
      </c>
      <c r="G4" s="100" t="str">
        <f>IF('2. Accommodation '!C8="","",'2. Accommodation '!C8)</f>
        <v/>
      </c>
      <c r="H4" s="101" t="str">
        <f>IF('2. Accommodation '!D8="","",'2. Accommodation '!D8)</f>
        <v/>
      </c>
      <c r="I4" s="101" t="str">
        <f>IF('2. Accommodation '!E8="","",'2. Accommodation '!E8)</f>
        <v/>
      </c>
      <c r="J4" s="141" t="str">
        <f>IF(A4="","",IF('2. Accommodation '!F8="","",'2. Accommodation '!F8))</f>
        <v/>
      </c>
      <c r="K4" s="102" t="str">
        <f>IF('2. Accommodation '!G8="","",'2. Accommodation '!G8)</f>
        <v/>
      </c>
      <c r="L4" s="102" t="str">
        <f>IF('2. Accommodation '!H8="","",'2. Accommodation '!H8)</f>
        <v/>
      </c>
      <c r="M4" s="102" t="str">
        <f>IF('2. Accommodation '!I8="","",'2. Accommodation '!I8)</f>
        <v/>
      </c>
      <c r="N4" s="143" t="str">
        <f>IF(A4="","",'1. Customer Details'!$J$45)</f>
        <v/>
      </c>
      <c r="O4" s="156" t="str">
        <f>IF(A4="","",IF(OR('1. Customer Details'!$L$22&lt;&gt;"",'1. Customer Details'!$L$26&lt;&gt;""),"Concession",IF(OR('1. Customer Details'!$L$22="",'1. Customer Details'!$L$26=""),"Standard","")))</f>
        <v/>
      </c>
    </row>
    <row r="5" spans="1:17" x14ac:dyDescent="0.3">
      <c r="A5" s="99" t="str">
        <f>IF($F5="","",'1. Customer Details'!$H$5)</f>
        <v/>
      </c>
      <c r="B5" s="99" t="str">
        <f>IF($F5="","",'1. Customer Details'!$I$5)</f>
        <v/>
      </c>
      <c r="C5" s="99" t="str">
        <f>IF($F5="","",'1. Customer Details'!$J$5)</f>
        <v/>
      </c>
      <c r="D5" s="99" t="str">
        <f>IF($F5="","",'1. Customer Details'!$K$5)</f>
        <v/>
      </c>
      <c r="E5" s="99" t="str">
        <f>IF($F5="","",'1. Customer Details'!$L$5)</f>
        <v/>
      </c>
      <c r="F5" s="100" t="str">
        <f>IF('2. Accommodation '!B9="","",'2. Accommodation '!B9)</f>
        <v/>
      </c>
      <c r="G5" s="100" t="str">
        <f>IF('2. Accommodation '!C9="","",'2. Accommodation '!C9)</f>
        <v/>
      </c>
      <c r="H5" s="101" t="str">
        <f>IF('2. Accommodation '!D9="","",'2. Accommodation '!D9)</f>
        <v/>
      </c>
      <c r="I5" s="101" t="str">
        <f>IF('2. Accommodation '!E9="","",'2. Accommodation '!E9)</f>
        <v/>
      </c>
      <c r="J5" s="141" t="str">
        <f>IF(A5="","",IF('2. Accommodation '!F9="","",'2. Accommodation '!F9))</f>
        <v/>
      </c>
      <c r="K5" s="102" t="str">
        <f>IF('2. Accommodation '!G9="","",'2. Accommodation '!G9)</f>
        <v/>
      </c>
      <c r="L5" s="102" t="str">
        <f>IF('2. Accommodation '!H9="","",'2. Accommodation '!H9)</f>
        <v/>
      </c>
      <c r="M5" s="102" t="str">
        <f>IF('2. Accommodation '!I9="","",'2. Accommodation '!I9)</f>
        <v/>
      </c>
      <c r="N5" s="143" t="str">
        <f>IF(A5="","",'1. Customer Details'!$J$45)</f>
        <v/>
      </c>
      <c r="O5" s="156" t="str">
        <f>IF(A5="","",IF(OR('1. Customer Details'!$L$22&lt;&gt;"",'1. Customer Details'!$L$26&lt;&gt;""),"Concession",IF(OR('1. Customer Details'!$L$22="",'1. Customer Details'!$L$26=""),"Standard","")))</f>
        <v/>
      </c>
    </row>
    <row r="6" spans="1:17" x14ac:dyDescent="0.3">
      <c r="A6" s="99" t="str">
        <f>IF($F6="","",'1. Customer Details'!$H$5)</f>
        <v/>
      </c>
      <c r="B6" s="99" t="str">
        <f>IF($F6="","",'1. Customer Details'!$I$5)</f>
        <v/>
      </c>
      <c r="C6" s="99" t="str">
        <f>IF($F6="","",'1. Customer Details'!$J$5)</f>
        <v/>
      </c>
      <c r="D6" s="99" t="str">
        <f>IF($F6="","",'1. Customer Details'!$K$5)</f>
        <v/>
      </c>
      <c r="E6" s="99" t="str">
        <f>IF($F6="","",'1. Customer Details'!$L$5)</f>
        <v/>
      </c>
      <c r="F6" s="100" t="str">
        <f>IF('2. Accommodation '!B10="","",'2. Accommodation '!B10)</f>
        <v/>
      </c>
      <c r="G6" s="100" t="str">
        <f>IF('2. Accommodation '!C10="","",'2. Accommodation '!C10)</f>
        <v/>
      </c>
      <c r="H6" s="101" t="str">
        <f>IF('2. Accommodation '!D10="","",'2. Accommodation '!D10)</f>
        <v/>
      </c>
      <c r="I6" s="101" t="str">
        <f>IF('2. Accommodation '!E10="","",'2. Accommodation '!E10)</f>
        <v/>
      </c>
      <c r="J6" s="141" t="str">
        <f>IF(A6="","",IF('2. Accommodation '!F10="","",'2. Accommodation '!F10))</f>
        <v/>
      </c>
      <c r="K6" s="102" t="str">
        <f>IF('2. Accommodation '!G10="","",'2. Accommodation '!G10)</f>
        <v/>
      </c>
      <c r="L6" s="102" t="str">
        <f>IF('2. Accommodation '!H10="","",'2. Accommodation '!H10)</f>
        <v/>
      </c>
      <c r="M6" s="102" t="str">
        <f>IF('2. Accommodation '!I10="","",'2. Accommodation '!I10)</f>
        <v/>
      </c>
      <c r="N6" s="143" t="str">
        <f>IF(A6="","",'1. Customer Details'!$J$45)</f>
        <v/>
      </c>
      <c r="O6" s="156" t="str">
        <f>IF(A6="","",IF(OR('1. Customer Details'!$L$22&lt;&gt;"",'1. Customer Details'!$L$26&lt;&gt;""),"Concession",IF(OR('1. Customer Details'!$L$22="",'1. Customer Details'!$L$26=""),"Standard","")))</f>
        <v/>
      </c>
    </row>
    <row r="7" spans="1:17" x14ac:dyDescent="0.3">
      <c r="A7" s="99" t="str">
        <f>IF($F7="","",'1. Customer Details'!$H$5)</f>
        <v/>
      </c>
      <c r="B7" s="99" t="str">
        <f>IF($F7="","",'1. Customer Details'!$I$5)</f>
        <v/>
      </c>
      <c r="C7" s="99" t="str">
        <f>IF($F7="","",'1. Customer Details'!$J$5)</f>
        <v/>
      </c>
      <c r="D7" s="99" t="str">
        <f>IF($F7="","",'1. Customer Details'!$K$5)</f>
        <v/>
      </c>
      <c r="E7" s="99" t="str">
        <f>IF($F7="","",'1. Customer Details'!$L$5)</f>
        <v/>
      </c>
      <c r="F7" s="100" t="str">
        <f>IF('2. Accommodation '!B11="","",'2. Accommodation '!B11)</f>
        <v/>
      </c>
      <c r="G7" s="100" t="str">
        <f>IF('2. Accommodation '!C11="","",'2. Accommodation '!C11)</f>
        <v/>
      </c>
      <c r="H7" s="101" t="str">
        <f>IF('2. Accommodation '!D11="","",'2. Accommodation '!D11)</f>
        <v/>
      </c>
      <c r="I7" s="101" t="str">
        <f>IF('2. Accommodation '!E11="","",'2. Accommodation '!E11)</f>
        <v/>
      </c>
      <c r="J7" s="141" t="str">
        <f>IF(A7="","",IF('2. Accommodation '!F11="","",'2. Accommodation '!F11))</f>
        <v/>
      </c>
      <c r="K7" s="102" t="str">
        <f>IF('2. Accommodation '!G11="","",'2. Accommodation '!G11)</f>
        <v/>
      </c>
      <c r="L7" s="102" t="str">
        <f>IF('2. Accommodation '!H11="","",'2. Accommodation '!H11)</f>
        <v/>
      </c>
      <c r="M7" s="102" t="str">
        <f>IF('2. Accommodation '!I11="","",'2. Accommodation '!I11)</f>
        <v/>
      </c>
      <c r="N7" s="143" t="str">
        <f>IF(A7="","",'1. Customer Details'!$J$45)</f>
        <v/>
      </c>
      <c r="O7" s="156" t="str">
        <f>IF(A7="","",IF(OR('1. Customer Details'!$L$22&lt;&gt;"",'1. Customer Details'!$L$26&lt;&gt;""),"Concession",IF(OR('1. Customer Details'!$L$22="",'1. Customer Details'!$L$26=""),"Standard","")))</f>
        <v/>
      </c>
    </row>
    <row r="8" spans="1:17" x14ac:dyDescent="0.3">
      <c r="A8" s="99" t="str">
        <f>IF($F8="","",'1. Customer Details'!$H$5)</f>
        <v/>
      </c>
      <c r="B8" s="99" t="str">
        <f>IF($F8="","",'1. Customer Details'!$I$5)</f>
        <v/>
      </c>
      <c r="C8" s="99" t="str">
        <f>IF($F8="","",'1. Customer Details'!$J$5)</f>
        <v/>
      </c>
      <c r="D8" s="99" t="str">
        <f>IF($F8="","",'1. Customer Details'!$K$5)</f>
        <v/>
      </c>
      <c r="E8" s="99" t="str">
        <f>IF($F8="","",'1. Customer Details'!$L$5)</f>
        <v/>
      </c>
      <c r="F8" s="100" t="str">
        <f>IF('2. Accommodation '!B12="","",'2. Accommodation '!B12)</f>
        <v/>
      </c>
      <c r="G8" s="100" t="str">
        <f>IF('2. Accommodation '!C12="","",'2. Accommodation '!C12)</f>
        <v/>
      </c>
      <c r="H8" s="101" t="str">
        <f>IF('2. Accommodation '!D12="","",'2. Accommodation '!D12)</f>
        <v/>
      </c>
      <c r="I8" s="101" t="str">
        <f>IF('2. Accommodation '!E12="","",'2. Accommodation '!E12)</f>
        <v/>
      </c>
      <c r="J8" s="141" t="str">
        <f>IF(A8="","",IF('2. Accommodation '!F12="","",'2. Accommodation '!F12))</f>
        <v/>
      </c>
      <c r="K8" s="102" t="str">
        <f>IF('2. Accommodation '!G12="","",'2. Accommodation '!G12)</f>
        <v/>
      </c>
      <c r="L8" s="102" t="str">
        <f>IF('2. Accommodation '!H12="","",'2. Accommodation '!H12)</f>
        <v/>
      </c>
      <c r="M8" s="102" t="str">
        <f>IF('2. Accommodation '!I12="","",'2. Accommodation '!I12)</f>
        <v/>
      </c>
      <c r="N8" s="143" t="str">
        <f>IF(A8="","",'1. Customer Details'!$J$45)</f>
        <v/>
      </c>
      <c r="O8" s="156" t="str">
        <f>IF(A8="","",IF(OR('1. Customer Details'!$L$22&lt;&gt;"",'1. Customer Details'!$L$26&lt;&gt;""),"Concession",IF(OR('1. Customer Details'!$L$22="",'1. Customer Details'!$L$26=""),"Standard","")))</f>
        <v/>
      </c>
    </row>
    <row r="9" spans="1:17" x14ac:dyDescent="0.3">
      <c r="A9" s="99" t="str">
        <f>IF($F9="","",'1. Customer Details'!$H$5)</f>
        <v/>
      </c>
      <c r="B9" s="99" t="str">
        <f>IF($F9="","",'1. Customer Details'!$I$5)</f>
        <v/>
      </c>
      <c r="C9" s="99" t="str">
        <f>IF($F9="","",'1. Customer Details'!$J$5)</f>
        <v/>
      </c>
      <c r="D9" s="99" t="str">
        <f>IF($F9="","",'1. Customer Details'!$K$5)</f>
        <v/>
      </c>
      <c r="E9" s="99" t="str">
        <f>IF($F9="","",'1. Customer Details'!$L$5)</f>
        <v/>
      </c>
      <c r="F9" s="100" t="str">
        <f>IF('2. Accommodation '!B13="","",'2. Accommodation '!B13)</f>
        <v/>
      </c>
      <c r="G9" s="100" t="str">
        <f>IF('2. Accommodation '!C13="","",'2. Accommodation '!C13)</f>
        <v/>
      </c>
      <c r="H9" s="101" t="str">
        <f>IF('2. Accommodation '!D13="","",'2. Accommodation '!D13)</f>
        <v/>
      </c>
      <c r="I9" s="101" t="str">
        <f>IF('2. Accommodation '!E13="","",'2. Accommodation '!E13)</f>
        <v/>
      </c>
      <c r="J9" s="141" t="str">
        <f>IF(A9="","",IF('2. Accommodation '!F13="","",'2. Accommodation '!F13))</f>
        <v/>
      </c>
      <c r="K9" s="102" t="str">
        <f>IF('2. Accommodation '!G13="","",'2. Accommodation '!G13)</f>
        <v/>
      </c>
      <c r="L9" s="102" t="str">
        <f>IF('2. Accommodation '!H13="","",'2. Accommodation '!H13)</f>
        <v/>
      </c>
      <c r="M9" s="102" t="str">
        <f>IF('2. Accommodation '!I13="","",'2. Accommodation '!I13)</f>
        <v/>
      </c>
      <c r="N9" s="143" t="str">
        <f>IF(A9="","",'1. Customer Details'!$J$45)</f>
        <v/>
      </c>
      <c r="O9" s="156" t="str">
        <f>IF(A9="","",IF(OR('1. Customer Details'!$L$22&lt;&gt;"",'1. Customer Details'!$L$26&lt;&gt;""),"Concession",IF(OR('1. Customer Details'!$L$22="",'1. Customer Details'!$L$26=""),"Standard","")))</f>
        <v/>
      </c>
    </row>
    <row r="10" spans="1:17" x14ac:dyDescent="0.3">
      <c r="A10" s="99" t="str">
        <f>IF($F10="","",'1. Customer Details'!$H$5)</f>
        <v/>
      </c>
      <c r="B10" s="99" t="str">
        <f>IF($F10="","",'1. Customer Details'!$I$5)</f>
        <v/>
      </c>
      <c r="C10" s="99" t="str">
        <f>IF($F10="","",'1. Customer Details'!$J$5)</f>
        <v/>
      </c>
      <c r="D10" s="99" t="str">
        <f>IF($F10="","",'1. Customer Details'!$K$5)</f>
        <v/>
      </c>
      <c r="E10" s="99" t="str">
        <f>IF($F10="","",'1. Customer Details'!$L$5)</f>
        <v/>
      </c>
      <c r="F10" s="100" t="str">
        <f>IF('2. Accommodation '!B14="","",'2. Accommodation '!B14)</f>
        <v/>
      </c>
      <c r="G10" s="100" t="str">
        <f>IF('2. Accommodation '!C14="","",'2. Accommodation '!C14)</f>
        <v/>
      </c>
      <c r="H10" s="101" t="str">
        <f>IF('2. Accommodation '!D14="","",'2. Accommodation '!D14)</f>
        <v/>
      </c>
      <c r="I10" s="101" t="str">
        <f>IF('2. Accommodation '!E14="","",'2. Accommodation '!E14)</f>
        <v/>
      </c>
      <c r="J10" s="141" t="str">
        <f>IF(A10="","",IF('2. Accommodation '!F14="","",'2. Accommodation '!F14))</f>
        <v/>
      </c>
      <c r="K10" s="102" t="str">
        <f>IF('2. Accommodation '!G14="","",'2. Accommodation '!G14)</f>
        <v/>
      </c>
      <c r="L10" s="102" t="str">
        <f>IF('2. Accommodation '!H14="","",'2. Accommodation '!H14)</f>
        <v/>
      </c>
      <c r="M10" s="102" t="str">
        <f>IF('2. Accommodation '!I14="","",'2. Accommodation '!I14)</f>
        <v/>
      </c>
      <c r="N10" s="143" t="str">
        <f>IF(A10="","",'1. Customer Details'!$J$45)</f>
        <v/>
      </c>
      <c r="O10" s="156" t="str">
        <f>IF(A10="","",IF(OR('1. Customer Details'!$L$22&lt;&gt;"",'1. Customer Details'!$L$26&lt;&gt;""),"Concession",IF(OR('1. Customer Details'!$L$22="",'1. Customer Details'!$L$26=""),"Standard","")))</f>
        <v/>
      </c>
    </row>
    <row r="11" spans="1:17" x14ac:dyDescent="0.3">
      <c r="A11" s="99" t="str">
        <f>IF($F11="","",'1. Customer Details'!$H$5)</f>
        <v/>
      </c>
      <c r="B11" s="99" t="str">
        <f>IF($F11="","",'1. Customer Details'!$I$5)</f>
        <v/>
      </c>
      <c r="C11" s="99" t="str">
        <f>IF($F11="","",'1. Customer Details'!$J$5)</f>
        <v/>
      </c>
      <c r="D11" s="99" t="str">
        <f>IF($F11="","",'1. Customer Details'!$K$5)</f>
        <v/>
      </c>
      <c r="E11" s="99" t="str">
        <f>IF($F11="","",'1. Customer Details'!$L$5)</f>
        <v/>
      </c>
      <c r="F11" s="100" t="str">
        <f>IF('2. Accommodation '!B15="","",'2. Accommodation '!B15)</f>
        <v/>
      </c>
      <c r="G11" s="100" t="str">
        <f>IF('2. Accommodation '!C15="","",'2. Accommodation '!C15)</f>
        <v/>
      </c>
      <c r="H11" s="101" t="str">
        <f>IF('2. Accommodation '!D15="","",'2. Accommodation '!D15)</f>
        <v/>
      </c>
      <c r="I11" s="101" t="str">
        <f>IF('2. Accommodation '!E15="","",'2. Accommodation '!E15)</f>
        <v/>
      </c>
      <c r="J11" s="141" t="str">
        <f>IF(A11="","",IF('2. Accommodation '!F15="","",'2. Accommodation '!F15))</f>
        <v/>
      </c>
      <c r="K11" s="102" t="str">
        <f>IF('2. Accommodation '!G15="","",'2. Accommodation '!G15)</f>
        <v/>
      </c>
      <c r="L11" s="102" t="str">
        <f>IF('2. Accommodation '!H15="","",'2. Accommodation '!H15)</f>
        <v/>
      </c>
      <c r="M11" s="102" t="str">
        <f>IF('2. Accommodation '!I15="","",'2. Accommodation '!I15)</f>
        <v/>
      </c>
      <c r="N11" s="143" t="str">
        <f>IF(A11="","",'1. Customer Details'!$J$45)</f>
        <v/>
      </c>
      <c r="O11" s="156" t="str">
        <f>IF(A11="","",IF(OR('1. Customer Details'!$L$22&lt;&gt;"",'1. Customer Details'!$L$26&lt;&gt;""),"Concession",IF(OR('1. Customer Details'!$L$22="",'1. Customer Details'!$L$26=""),"Standard","")))</f>
        <v/>
      </c>
    </row>
    <row r="12" spans="1:17" x14ac:dyDescent="0.3">
      <c r="A12" s="99" t="str">
        <f>IF($F12="","",'1. Customer Details'!$H$5)</f>
        <v/>
      </c>
      <c r="B12" s="99" t="str">
        <f>IF($F12="","",'1. Customer Details'!$I$5)</f>
        <v/>
      </c>
      <c r="C12" s="99" t="str">
        <f>IF($F12="","",'1. Customer Details'!$J$5)</f>
        <v/>
      </c>
      <c r="D12" s="99" t="str">
        <f>IF($F12="","",'1. Customer Details'!$K$5)</f>
        <v/>
      </c>
      <c r="E12" s="99" t="str">
        <f>IF($F12="","",'1. Customer Details'!$L$5)</f>
        <v/>
      </c>
      <c r="F12" s="100" t="str">
        <f>IF('2. Accommodation '!B16="","",'2. Accommodation '!B16)</f>
        <v/>
      </c>
      <c r="G12" s="100" t="str">
        <f>IF('2. Accommodation '!C16="","",'2. Accommodation '!C16)</f>
        <v/>
      </c>
      <c r="H12" s="101" t="str">
        <f>IF('2. Accommodation '!D16="","",'2. Accommodation '!D16)</f>
        <v/>
      </c>
      <c r="I12" s="101" t="str">
        <f>IF('2. Accommodation '!E16="","",'2. Accommodation '!E16)</f>
        <v/>
      </c>
      <c r="J12" s="141" t="str">
        <f>IF(A12="","",IF('2. Accommodation '!F16="","",'2. Accommodation '!F16))</f>
        <v/>
      </c>
      <c r="K12" s="102" t="str">
        <f>IF('2. Accommodation '!G16="","",'2. Accommodation '!G16)</f>
        <v/>
      </c>
      <c r="L12" s="102" t="str">
        <f>IF('2. Accommodation '!H16="","",'2. Accommodation '!H16)</f>
        <v/>
      </c>
      <c r="M12" s="102" t="str">
        <f>IF('2. Accommodation '!I16="","",'2. Accommodation '!I16)</f>
        <v/>
      </c>
      <c r="N12" s="143" t="str">
        <f>IF(A12="","",'1. Customer Details'!$J$45)</f>
        <v/>
      </c>
      <c r="O12" s="156" t="str">
        <f>IF(A12="","",IF(OR('1. Customer Details'!$L$22&lt;&gt;"",'1. Customer Details'!$L$26&lt;&gt;""),"Concession",IF(OR('1. Customer Details'!$L$22="",'1. Customer Details'!$L$26=""),"Standard","")))</f>
        <v/>
      </c>
    </row>
    <row r="13" spans="1:17" x14ac:dyDescent="0.3">
      <c r="A13" s="99" t="str">
        <f>IF($F13="","",'1. Customer Details'!$H$5)</f>
        <v/>
      </c>
      <c r="B13" s="99" t="str">
        <f>IF($F13="","",'1. Customer Details'!$I$5)</f>
        <v/>
      </c>
      <c r="C13" s="99" t="str">
        <f>IF($F13="","",'1. Customer Details'!$J$5)</f>
        <v/>
      </c>
      <c r="D13" s="99" t="str">
        <f>IF($F13="","",'1. Customer Details'!$K$5)</f>
        <v/>
      </c>
      <c r="E13" s="99" t="str">
        <f>IF($F13="","",'1. Customer Details'!$L$5)</f>
        <v/>
      </c>
      <c r="F13" s="100" t="str">
        <f>IF('2. Accommodation '!B17="","",'2. Accommodation '!B17)</f>
        <v/>
      </c>
      <c r="G13" s="100" t="str">
        <f>IF('2. Accommodation '!C17="","",'2. Accommodation '!C17)</f>
        <v/>
      </c>
      <c r="H13" s="101" t="str">
        <f>IF('2. Accommodation '!D17="","",'2. Accommodation '!D17)</f>
        <v/>
      </c>
      <c r="I13" s="101" t="str">
        <f>IF('2. Accommodation '!E17="","",'2. Accommodation '!E17)</f>
        <v/>
      </c>
      <c r="J13" s="141" t="str">
        <f>IF(A13="","",IF('2. Accommodation '!F17="","",'2. Accommodation '!F17))</f>
        <v/>
      </c>
      <c r="K13" s="102" t="str">
        <f>IF('2. Accommodation '!G17="","",'2. Accommodation '!G17)</f>
        <v/>
      </c>
      <c r="L13" s="102" t="str">
        <f>IF('2. Accommodation '!H17="","",'2. Accommodation '!H17)</f>
        <v/>
      </c>
      <c r="M13" s="102" t="str">
        <f>IF('2. Accommodation '!I17="","",'2. Accommodation '!I17)</f>
        <v/>
      </c>
      <c r="N13" s="143" t="str">
        <f>IF(A13="","",'1. Customer Details'!$J$45)</f>
        <v/>
      </c>
      <c r="O13" s="156" t="str">
        <f>IF(A13="","",IF(OR('1. Customer Details'!$L$22&lt;&gt;"",'1. Customer Details'!$L$26&lt;&gt;""),"Concession",IF(OR('1. Customer Details'!$L$22="",'1. Customer Details'!$L$26=""),"Standard","")))</f>
        <v/>
      </c>
    </row>
    <row r="14" spans="1:17" x14ac:dyDescent="0.3">
      <c r="A14" s="99" t="str">
        <f>IF($F14="","",'1. Customer Details'!$H$5)</f>
        <v/>
      </c>
      <c r="B14" s="99" t="str">
        <f>IF($F14="","",'1. Customer Details'!$I$5)</f>
        <v/>
      </c>
      <c r="C14" s="99" t="str">
        <f>IF($F14="","",'1. Customer Details'!$J$5)</f>
        <v/>
      </c>
      <c r="D14" s="99" t="str">
        <f>IF($F14="","",'1. Customer Details'!$K$5)</f>
        <v/>
      </c>
      <c r="E14" s="99" t="str">
        <f>IF($F14="","",'1. Customer Details'!$L$5)</f>
        <v/>
      </c>
      <c r="F14" s="100" t="str">
        <f>IF('2. Accommodation '!B18="","",'2. Accommodation '!B18)</f>
        <v/>
      </c>
      <c r="G14" s="100" t="str">
        <f>IF('2. Accommodation '!C18="","",'2. Accommodation '!C18)</f>
        <v/>
      </c>
      <c r="H14" s="101" t="str">
        <f>IF('2. Accommodation '!D18="","",'2. Accommodation '!D18)</f>
        <v/>
      </c>
      <c r="I14" s="101" t="str">
        <f>IF('2. Accommodation '!E18="","",'2. Accommodation '!E18)</f>
        <v/>
      </c>
      <c r="J14" s="141" t="str">
        <f>IF(A14="","",IF('2. Accommodation '!F18="","",'2. Accommodation '!F18))</f>
        <v/>
      </c>
      <c r="K14" s="102" t="str">
        <f>IF('2. Accommodation '!G18="","",'2. Accommodation '!G18)</f>
        <v/>
      </c>
      <c r="L14" s="102" t="str">
        <f>IF('2. Accommodation '!H18="","",'2. Accommodation '!H18)</f>
        <v/>
      </c>
      <c r="M14" s="102" t="str">
        <f>IF('2. Accommodation '!I18="","",'2. Accommodation '!I18)</f>
        <v/>
      </c>
      <c r="N14" s="143" t="str">
        <f>IF(A14="","",'1. Customer Details'!$J$45)</f>
        <v/>
      </c>
      <c r="O14" s="156" t="str">
        <f>IF(A14="","",IF(OR('1. Customer Details'!$L$22&lt;&gt;"",'1. Customer Details'!$L$26&lt;&gt;""),"Concession",IF(OR('1. Customer Details'!$L$22="",'1. Customer Details'!$L$26=""),"Standard","")))</f>
        <v/>
      </c>
    </row>
    <row r="15" spans="1:17" x14ac:dyDescent="0.3">
      <c r="A15" s="99" t="str">
        <f>IF($F15="","",'1. Customer Details'!$H$5)</f>
        <v/>
      </c>
      <c r="B15" s="99" t="str">
        <f>IF($F15="","",'1. Customer Details'!$I$5)</f>
        <v/>
      </c>
      <c r="C15" s="99" t="str">
        <f>IF($F15="","",'1. Customer Details'!$J$5)</f>
        <v/>
      </c>
      <c r="D15" s="99" t="str">
        <f>IF($F15="","",'1. Customer Details'!$K$5)</f>
        <v/>
      </c>
      <c r="E15" s="99" t="str">
        <f>IF($F15="","",'1. Customer Details'!$L$5)</f>
        <v/>
      </c>
      <c r="F15" s="100" t="str">
        <f>IF('2. Accommodation '!B19="","",'2. Accommodation '!B19)</f>
        <v/>
      </c>
      <c r="G15" s="100" t="str">
        <f>IF('2. Accommodation '!C19="","",'2. Accommodation '!C19)</f>
        <v/>
      </c>
      <c r="H15" s="101" t="str">
        <f>IF('2. Accommodation '!D19="","",'2. Accommodation '!D19)</f>
        <v/>
      </c>
      <c r="I15" s="101" t="str">
        <f>IF('2. Accommodation '!E19="","",'2. Accommodation '!E19)</f>
        <v/>
      </c>
      <c r="J15" s="141" t="str">
        <f>IF(A15="","",IF('2. Accommodation '!F19="","",'2. Accommodation '!F19))</f>
        <v/>
      </c>
      <c r="K15" s="102" t="str">
        <f>IF('2. Accommodation '!G19="","",'2. Accommodation '!G19)</f>
        <v/>
      </c>
      <c r="L15" s="102" t="str">
        <f>IF('2. Accommodation '!H19="","",'2. Accommodation '!H19)</f>
        <v/>
      </c>
      <c r="M15" s="102" t="str">
        <f>IF('2. Accommodation '!I19="","",'2. Accommodation '!I19)</f>
        <v/>
      </c>
      <c r="N15" s="143" t="str">
        <f>IF(A15="","",'1. Customer Details'!$J$45)</f>
        <v/>
      </c>
      <c r="O15" s="156" t="str">
        <f>IF(A15="","",IF(OR('1. Customer Details'!$L$22&lt;&gt;"",'1. Customer Details'!$L$26&lt;&gt;""),"Concession",IF(OR('1. Customer Details'!$L$22="",'1. Customer Details'!$L$26=""),"Standard","")))</f>
        <v/>
      </c>
    </row>
    <row r="16" spans="1:17" x14ac:dyDescent="0.3">
      <c r="A16" s="99" t="str">
        <f>IF($F16="","",'1. Customer Details'!$H$5)</f>
        <v/>
      </c>
      <c r="B16" s="99" t="str">
        <f>IF($F16="","",'1. Customer Details'!$I$5)</f>
        <v/>
      </c>
      <c r="C16" s="99" t="str">
        <f>IF($F16="","",'1. Customer Details'!$J$5)</f>
        <v/>
      </c>
      <c r="D16" s="99" t="str">
        <f>IF($F16="","",'1. Customer Details'!$K$5)</f>
        <v/>
      </c>
      <c r="E16" s="99" t="str">
        <f>IF($F16="","",'1. Customer Details'!$L$5)</f>
        <v/>
      </c>
      <c r="F16" s="100" t="str">
        <f>IF('2. Accommodation '!B20="","",'2. Accommodation '!B20)</f>
        <v/>
      </c>
      <c r="G16" s="100" t="str">
        <f>IF('2. Accommodation '!C20="","",'2. Accommodation '!C20)</f>
        <v/>
      </c>
      <c r="H16" s="101" t="str">
        <f>IF('2. Accommodation '!D20="","",'2. Accommodation '!D20)</f>
        <v/>
      </c>
      <c r="I16" s="101" t="str">
        <f>IF('2. Accommodation '!E20="","",'2. Accommodation '!E20)</f>
        <v/>
      </c>
      <c r="J16" s="141" t="str">
        <f>IF(A16="","",IF('2. Accommodation '!F20="","",'2. Accommodation '!F20))</f>
        <v/>
      </c>
      <c r="K16" s="102" t="str">
        <f>IF('2. Accommodation '!G20="","",'2. Accommodation '!G20)</f>
        <v/>
      </c>
      <c r="L16" s="102" t="str">
        <f>IF('2. Accommodation '!H20="","",'2. Accommodation '!H20)</f>
        <v/>
      </c>
      <c r="M16" s="102" t="str">
        <f>IF('2. Accommodation '!I20="","",'2. Accommodation '!I20)</f>
        <v/>
      </c>
      <c r="N16" s="143" t="str">
        <f>IF(A16="","",'1. Customer Details'!$J$45)</f>
        <v/>
      </c>
      <c r="O16" s="156" t="str">
        <f>IF(A16="","",IF(OR('1. Customer Details'!$L$22&lt;&gt;"",'1. Customer Details'!$L$26&lt;&gt;""),"Concession",IF(OR('1. Customer Details'!$L$22="",'1. Customer Details'!$L$26=""),"Standard","")))</f>
        <v/>
      </c>
    </row>
    <row r="17" spans="1:15" x14ac:dyDescent="0.3">
      <c r="A17" s="99" t="str">
        <f>IF($F17="","",'1. Customer Details'!$H$5)</f>
        <v/>
      </c>
      <c r="B17" s="99" t="str">
        <f>IF($F17="","",'1. Customer Details'!$I$5)</f>
        <v/>
      </c>
      <c r="C17" s="99" t="str">
        <f>IF($F17="","",'1. Customer Details'!$J$5)</f>
        <v/>
      </c>
      <c r="D17" s="99" t="str">
        <f>IF($F17="","",'1. Customer Details'!$K$5)</f>
        <v/>
      </c>
      <c r="E17" s="99" t="str">
        <f>IF($F17="","",'1. Customer Details'!$L$5)</f>
        <v/>
      </c>
      <c r="F17" s="100" t="str">
        <f>IF('2. Accommodation '!B21="","",'2. Accommodation '!B21)</f>
        <v/>
      </c>
      <c r="G17" s="100" t="str">
        <f>IF('2. Accommodation '!C21="","",'2. Accommodation '!C21)</f>
        <v/>
      </c>
      <c r="H17" s="101" t="str">
        <f>IF('2. Accommodation '!D21="","",'2. Accommodation '!D21)</f>
        <v/>
      </c>
      <c r="I17" s="101" t="str">
        <f>IF('2. Accommodation '!E21="","",'2. Accommodation '!E21)</f>
        <v/>
      </c>
      <c r="J17" s="141" t="str">
        <f>IF(A17="","",IF('2. Accommodation '!F21="","",'2. Accommodation '!F21))</f>
        <v/>
      </c>
      <c r="K17" s="102" t="str">
        <f>IF('2. Accommodation '!G21="","",'2. Accommodation '!G21)</f>
        <v/>
      </c>
      <c r="L17" s="102" t="str">
        <f>IF('2. Accommodation '!H21="","",'2. Accommodation '!H21)</f>
        <v/>
      </c>
      <c r="M17" s="102" t="str">
        <f>IF('2. Accommodation '!I21="","",'2. Accommodation '!I21)</f>
        <v/>
      </c>
      <c r="N17" s="143" t="str">
        <f>IF(A17="","",'1. Customer Details'!$J$45)</f>
        <v/>
      </c>
      <c r="O17" s="156" t="str">
        <f>IF(A17="","",IF(OR('1. Customer Details'!$L$22&lt;&gt;"",'1. Customer Details'!$L$26&lt;&gt;""),"Concession",IF(OR('1. Customer Details'!$L$22="",'1. Customer Details'!$L$26=""),"Standard","")))</f>
        <v/>
      </c>
    </row>
    <row r="18" spans="1:15" x14ac:dyDescent="0.3">
      <c r="A18" s="99" t="str">
        <f>IF($F18="","",'1. Customer Details'!$H$5)</f>
        <v/>
      </c>
      <c r="B18" s="99" t="str">
        <f>IF($F18="","",'1. Customer Details'!$I$5)</f>
        <v/>
      </c>
      <c r="C18" s="99" t="str">
        <f>IF($F18="","",'1. Customer Details'!$J$5)</f>
        <v/>
      </c>
      <c r="D18" s="99" t="str">
        <f>IF($F18="","",'1. Customer Details'!$K$5)</f>
        <v/>
      </c>
      <c r="E18" s="99" t="str">
        <f>IF($F18="","",'1. Customer Details'!$L$5)</f>
        <v/>
      </c>
      <c r="F18" s="100" t="str">
        <f>IF('2. Accommodation '!B22="","",'2. Accommodation '!B22)</f>
        <v/>
      </c>
      <c r="G18" s="100" t="str">
        <f>IF('2. Accommodation '!C22="","",'2. Accommodation '!C22)</f>
        <v/>
      </c>
      <c r="H18" s="101" t="str">
        <f>IF('2. Accommodation '!D22="","",'2. Accommodation '!D22)</f>
        <v/>
      </c>
      <c r="I18" s="101" t="str">
        <f>IF('2. Accommodation '!E22="","",'2. Accommodation '!E22)</f>
        <v/>
      </c>
      <c r="J18" s="141" t="str">
        <f>IF(A18="","",IF('2. Accommodation '!F22="","",'2. Accommodation '!F22))</f>
        <v/>
      </c>
      <c r="K18" s="102" t="str">
        <f>IF('2. Accommodation '!G22="","",'2. Accommodation '!G22)</f>
        <v/>
      </c>
      <c r="L18" s="102" t="str">
        <f>IF('2. Accommodation '!H22="","",'2. Accommodation '!H22)</f>
        <v/>
      </c>
      <c r="M18" s="102" t="str">
        <f>IF('2. Accommodation '!I22="","",'2. Accommodation '!I22)</f>
        <v/>
      </c>
      <c r="N18" s="143" t="str">
        <f>IF(A18="","",'1. Customer Details'!$J$45)</f>
        <v/>
      </c>
      <c r="O18" s="156" t="str">
        <f>IF(A18="","",IF(OR('1. Customer Details'!$L$22&lt;&gt;"",'1. Customer Details'!$L$26&lt;&gt;""),"Concession",IF(OR('1. Customer Details'!$L$22="",'1. Customer Details'!$L$26=""),"Standard","")))</f>
        <v/>
      </c>
    </row>
    <row r="19" spans="1:15" x14ac:dyDescent="0.3">
      <c r="A19" s="99" t="str">
        <f>IF($F19="","",'1. Customer Details'!$H$5)</f>
        <v/>
      </c>
      <c r="B19" s="99" t="str">
        <f>IF($F19="","",'1. Customer Details'!$I$5)</f>
        <v/>
      </c>
      <c r="C19" s="99" t="str">
        <f>IF($F19="","",'1. Customer Details'!$J$5)</f>
        <v/>
      </c>
      <c r="D19" s="99" t="str">
        <f>IF($F19="","",'1. Customer Details'!$K$5)</f>
        <v/>
      </c>
      <c r="E19" s="99" t="str">
        <f>IF($F19="","",'1. Customer Details'!$L$5)</f>
        <v/>
      </c>
      <c r="F19" s="100" t="str">
        <f>IF('2. Accommodation '!B23="","",'2. Accommodation '!B23)</f>
        <v/>
      </c>
      <c r="G19" s="100" t="str">
        <f>IF('2. Accommodation '!C23="","",'2. Accommodation '!C23)</f>
        <v/>
      </c>
      <c r="H19" s="101" t="str">
        <f>IF('2. Accommodation '!D23="","",'2. Accommodation '!D23)</f>
        <v/>
      </c>
      <c r="I19" s="101" t="str">
        <f>IF('2. Accommodation '!E23="","",'2. Accommodation '!E23)</f>
        <v/>
      </c>
      <c r="J19" s="141" t="str">
        <f>IF(A19="","",IF('2. Accommodation '!F23="","",'2. Accommodation '!F23))</f>
        <v/>
      </c>
      <c r="K19" s="102" t="str">
        <f>IF('2. Accommodation '!G23="","",'2. Accommodation '!G23)</f>
        <v/>
      </c>
      <c r="L19" s="102" t="str">
        <f>IF('2. Accommodation '!H23="","",'2. Accommodation '!H23)</f>
        <v/>
      </c>
      <c r="M19" s="102" t="str">
        <f>IF('2. Accommodation '!I23="","",'2. Accommodation '!I23)</f>
        <v/>
      </c>
      <c r="N19" s="143" t="str">
        <f>IF(A19="","",'1. Customer Details'!$J$45)</f>
        <v/>
      </c>
      <c r="O19" s="156" t="str">
        <f>IF(A19="","",IF(OR('1. Customer Details'!$L$22&lt;&gt;"",'1. Customer Details'!$L$26&lt;&gt;""),"Concession",IF(OR('1. Customer Details'!$L$22="",'1. Customer Details'!$L$26=""),"Standard","")))</f>
        <v/>
      </c>
    </row>
    <row r="20" spans="1:15" x14ac:dyDescent="0.3">
      <c r="A20" s="99" t="str">
        <f>IF($F20="","",'1. Customer Details'!$H$5)</f>
        <v/>
      </c>
      <c r="B20" s="99" t="str">
        <f>IF($F20="","",'1. Customer Details'!$I$5)</f>
        <v/>
      </c>
      <c r="C20" s="99" t="str">
        <f>IF($F20="","",'1. Customer Details'!$J$5)</f>
        <v/>
      </c>
      <c r="D20" s="99" t="str">
        <f>IF($F20="","",'1. Customer Details'!$K$5)</f>
        <v/>
      </c>
      <c r="E20" s="99" t="str">
        <f>IF($F20="","",'1. Customer Details'!$L$5)</f>
        <v/>
      </c>
      <c r="F20" s="100" t="str">
        <f>IF('2. Accommodation '!B24="","",'2. Accommodation '!B24)</f>
        <v/>
      </c>
      <c r="G20" s="100" t="str">
        <f>IF('2. Accommodation '!C24="","",'2. Accommodation '!C24)</f>
        <v/>
      </c>
      <c r="H20" s="101" t="str">
        <f>IF('2. Accommodation '!D24="","",'2. Accommodation '!D24)</f>
        <v/>
      </c>
      <c r="I20" s="101" t="str">
        <f>IF('2. Accommodation '!E24="","",'2. Accommodation '!E24)</f>
        <v/>
      </c>
      <c r="J20" s="141" t="str">
        <f>IF(A20="","",IF('2. Accommodation '!F24="","",'2. Accommodation '!F24))</f>
        <v/>
      </c>
      <c r="K20" s="102" t="str">
        <f>IF('2. Accommodation '!G24="","",'2. Accommodation '!G24)</f>
        <v/>
      </c>
      <c r="L20" s="102" t="str">
        <f>IF('2. Accommodation '!H24="","",'2. Accommodation '!H24)</f>
        <v/>
      </c>
      <c r="M20" s="102" t="str">
        <f>IF('2. Accommodation '!I24="","",'2. Accommodation '!I24)</f>
        <v/>
      </c>
      <c r="N20" s="143" t="str">
        <f>IF(A20="","",'1. Customer Details'!$J$45)</f>
        <v/>
      </c>
      <c r="O20" s="156" t="str">
        <f>IF(A20="","",IF(OR('1. Customer Details'!$L$22&lt;&gt;"",'1. Customer Details'!$L$26&lt;&gt;""),"Concession",IF(OR('1. Customer Details'!$L$22="",'1. Customer Details'!$L$26=""),"Standard","")))</f>
        <v/>
      </c>
    </row>
    <row r="21" spans="1:15" x14ac:dyDescent="0.3">
      <c r="A21" s="99" t="str">
        <f>IF($F21="","",'1. Customer Details'!$H$5)</f>
        <v/>
      </c>
      <c r="B21" s="99" t="str">
        <f>IF($F21="","",'1. Customer Details'!$I$5)</f>
        <v/>
      </c>
      <c r="C21" s="99" t="str">
        <f>IF($F21="","",'1. Customer Details'!$J$5)</f>
        <v/>
      </c>
      <c r="D21" s="99" t="str">
        <f>IF($F21="","",'1. Customer Details'!$K$5)</f>
        <v/>
      </c>
      <c r="E21" s="99" t="str">
        <f>IF($F21="","",'1. Customer Details'!$L$5)</f>
        <v/>
      </c>
      <c r="F21" s="100" t="str">
        <f>IF('2. Accommodation '!B25="","",'2. Accommodation '!B25)</f>
        <v/>
      </c>
      <c r="G21" s="100" t="str">
        <f>IF('2. Accommodation '!C25="","",'2. Accommodation '!C25)</f>
        <v/>
      </c>
      <c r="H21" s="101" t="str">
        <f>IF('2. Accommodation '!D25="","",'2. Accommodation '!D25)</f>
        <v/>
      </c>
      <c r="I21" s="101" t="str">
        <f>IF('2. Accommodation '!E25="","",'2. Accommodation '!E25)</f>
        <v/>
      </c>
      <c r="J21" s="141" t="str">
        <f>IF(A21="","",IF('2. Accommodation '!F25="","",'2. Accommodation '!F25))</f>
        <v/>
      </c>
      <c r="K21" s="102" t="str">
        <f>IF('2. Accommodation '!G25="","",'2. Accommodation '!G25)</f>
        <v/>
      </c>
      <c r="L21" s="102" t="str">
        <f>IF('2. Accommodation '!H25="","",'2. Accommodation '!H25)</f>
        <v/>
      </c>
      <c r="M21" s="102" t="str">
        <f>IF('2. Accommodation '!I25="","",'2. Accommodation '!I25)</f>
        <v/>
      </c>
      <c r="N21" s="143" t="str">
        <f>IF(A21="","",'1. Customer Details'!$J$45)</f>
        <v/>
      </c>
      <c r="O21" s="156" t="str">
        <f>IF(A21="","",IF(OR('1. Customer Details'!$L$22&lt;&gt;"",'1. Customer Details'!$L$26&lt;&gt;""),"Concession",IF(OR('1. Customer Details'!$L$22="",'1. Customer Details'!$L$26=""),"Standard","")))</f>
        <v/>
      </c>
    </row>
    <row r="22" spans="1:15" x14ac:dyDescent="0.3">
      <c r="A22" s="99" t="str">
        <f>IF($F22="","",'1. Customer Details'!$H$5)</f>
        <v/>
      </c>
      <c r="B22" s="99" t="str">
        <f>IF($F22="","",'1. Customer Details'!$I$5)</f>
        <v/>
      </c>
      <c r="C22" s="99" t="str">
        <f>IF($F22="","",'1. Customer Details'!$J$5)</f>
        <v/>
      </c>
      <c r="D22" s="99" t="str">
        <f>IF($F22="","",'1. Customer Details'!$K$5)</f>
        <v/>
      </c>
      <c r="E22" s="99" t="str">
        <f>IF($F22="","",'1. Customer Details'!$L$5)</f>
        <v/>
      </c>
      <c r="F22" s="100" t="str">
        <f>IF('2. Accommodation '!B26="","",'2. Accommodation '!B26)</f>
        <v/>
      </c>
      <c r="G22" s="100" t="str">
        <f>IF('2. Accommodation '!C26="","",'2. Accommodation '!C26)</f>
        <v/>
      </c>
      <c r="H22" s="101" t="str">
        <f>IF('2. Accommodation '!D26="","",'2. Accommodation '!D26)</f>
        <v/>
      </c>
      <c r="I22" s="101" t="str">
        <f>IF('2. Accommodation '!E26="","",'2. Accommodation '!E26)</f>
        <v/>
      </c>
      <c r="J22" s="141" t="str">
        <f>IF(A22="","",IF('2. Accommodation '!F26="","",'2. Accommodation '!F26))</f>
        <v/>
      </c>
      <c r="K22" s="102" t="str">
        <f>IF('2. Accommodation '!G26="","",'2. Accommodation '!G26)</f>
        <v/>
      </c>
      <c r="L22" s="102" t="str">
        <f>IF('2. Accommodation '!H26="","",'2. Accommodation '!H26)</f>
        <v/>
      </c>
      <c r="M22" s="102" t="str">
        <f>IF('2. Accommodation '!I26="","",'2. Accommodation '!I26)</f>
        <v/>
      </c>
      <c r="N22" s="143" t="str">
        <f>IF(A22="","",'1. Customer Details'!$J$45)</f>
        <v/>
      </c>
      <c r="O22" s="156" t="str">
        <f>IF(A22="","",IF(OR('1. Customer Details'!$L$22&lt;&gt;"",'1. Customer Details'!$L$26&lt;&gt;""),"Concession",IF(OR('1. Customer Details'!$L$22="",'1. Customer Details'!$L$26=""),"Standard","")))</f>
        <v/>
      </c>
    </row>
    <row r="23" spans="1:15" x14ac:dyDescent="0.3">
      <c r="A23" s="99" t="str">
        <f>IF($F23="","",'1. Customer Details'!$H$5)</f>
        <v/>
      </c>
      <c r="B23" s="99" t="str">
        <f>IF($F23="","",'1. Customer Details'!$I$5)</f>
        <v/>
      </c>
      <c r="C23" s="99" t="str">
        <f>IF($F23="","",'1. Customer Details'!$J$5)</f>
        <v/>
      </c>
      <c r="D23" s="99" t="str">
        <f>IF($F23="","",'1. Customer Details'!$K$5)</f>
        <v/>
      </c>
      <c r="E23" s="99" t="str">
        <f>IF($F23="","",'1. Customer Details'!$L$5)</f>
        <v/>
      </c>
      <c r="F23" s="100" t="str">
        <f>IF('2. Accommodation '!B27="","",'2. Accommodation '!B27)</f>
        <v/>
      </c>
      <c r="G23" s="100" t="str">
        <f>IF('2. Accommodation '!C27="","",'2. Accommodation '!C27)</f>
        <v/>
      </c>
      <c r="H23" s="101" t="str">
        <f>IF('2. Accommodation '!D27="","",'2. Accommodation '!D27)</f>
        <v/>
      </c>
      <c r="I23" s="101" t="str">
        <f>IF('2. Accommodation '!E27="","",'2. Accommodation '!E27)</f>
        <v/>
      </c>
      <c r="J23" s="141" t="str">
        <f>IF(A23="","",IF('2. Accommodation '!F27="","",'2. Accommodation '!F27))</f>
        <v/>
      </c>
      <c r="K23" s="102" t="str">
        <f>IF('2. Accommodation '!G27="","",'2. Accommodation '!G27)</f>
        <v/>
      </c>
      <c r="L23" s="102" t="str">
        <f>IF('2. Accommodation '!H27="","",'2. Accommodation '!H27)</f>
        <v/>
      </c>
      <c r="M23" s="102" t="str">
        <f>IF('2. Accommodation '!I27="","",'2. Accommodation '!I27)</f>
        <v/>
      </c>
      <c r="N23" s="143" t="str">
        <f>IF(A23="","",'1. Customer Details'!$J$45)</f>
        <v/>
      </c>
      <c r="O23" s="156" t="str">
        <f>IF(A23="","",IF(OR('1. Customer Details'!$L$22&lt;&gt;"",'1. Customer Details'!$L$26&lt;&gt;""),"Concession",IF(OR('1. Customer Details'!$L$22="",'1. Customer Details'!$L$26=""),"Standard","")))</f>
        <v/>
      </c>
    </row>
    <row r="24" spans="1:15" x14ac:dyDescent="0.3">
      <c r="A24" s="99" t="str">
        <f>IF($F24="","",'1. Customer Details'!$H$5)</f>
        <v/>
      </c>
      <c r="B24" s="99" t="str">
        <f>IF($F24="","",'1. Customer Details'!$I$5)</f>
        <v/>
      </c>
      <c r="C24" s="99" t="str">
        <f>IF($F24="","",'1. Customer Details'!$J$5)</f>
        <v/>
      </c>
      <c r="D24" s="99" t="str">
        <f>IF($F24="","",'1. Customer Details'!$K$5)</f>
        <v/>
      </c>
      <c r="E24" s="99" t="str">
        <f>IF($F24="","",'1. Customer Details'!$L$5)</f>
        <v/>
      </c>
      <c r="F24" s="100" t="str">
        <f>IF('2. Accommodation '!B28="","",'2. Accommodation '!B28)</f>
        <v/>
      </c>
      <c r="G24" s="100" t="str">
        <f>IF('2. Accommodation '!C28="","",'2. Accommodation '!C28)</f>
        <v/>
      </c>
      <c r="H24" s="101" t="str">
        <f>IF('2. Accommodation '!D28="","",'2. Accommodation '!D28)</f>
        <v/>
      </c>
      <c r="I24" s="101" t="str">
        <f>IF('2. Accommodation '!E28="","",'2. Accommodation '!E28)</f>
        <v/>
      </c>
      <c r="J24" s="141" t="str">
        <f>IF(A24="","",IF('2. Accommodation '!F28="","",'2. Accommodation '!F28))</f>
        <v/>
      </c>
      <c r="K24" s="102" t="str">
        <f>IF('2. Accommodation '!G28="","",'2. Accommodation '!G28)</f>
        <v/>
      </c>
      <c r="L24" s="102" t="str">
        <f>IF('2. Accommodation '!H28="","",'2. Accommodation '!H28)</f>
        <v/>
      </c>
      <c r="M24" s="102" t="str">
        <f>IF('2. Accommodation '!I28="","",'2. Accommodation '!I28)</f>
        <v/>
      </c>
      <c r="N24" s="143" t="str">
        <f>IF(A24="","",'1. Customer Details'!$J$45)</f>
        <v/>
      </c>
      <c r="O24" s="156" t="str">
        <f>IF(A24="","",IF(OR('1. Customer Details'!$L$22&lt;&gt;"",'1. Customer Details'!$L$26&lt;&gt;""),"Concession",IF(OR('1. Customer Details'!$L$22="",'1. Customer Details'!$L$26=""),"Standard","")))</f>
        <v/>
      </c>
    </row>
    <row r="25" spans="1:15" x14ac:dyDescent="0.3">
      <c r="A25" s="99" t="str">
        <f>IF($F25="","",'1. Customer Details'!$H$5)</f>
        <v/>
      </c>
      <c r="B25" s="99" t="str">
        <f>IF($F25="","",'1. Customer Details'!$I$5)</f>
        <v/>
      </c>
      <c r="C25" s="99" t="str">
        <f>IF($F25="","",'1. Customer Details'!$J$5)</f>
        <v/>
      </c>
      <c r="D25" s="99" t="str">
        <f>IF($F25="","",'1. Customer Details'!$K$5)</f>
        <v/>
      </c>
      <c r="E25" s="99" t="str">
        <f>IF($F25="","",'1. Customer Details'!$L$5)</f>
        <v/>
      </c>
      <c r="F25" s="100" t="str">
        <f>IF('2. Accommodation '!B29="","",'2. Accommodation '!B29)</f>
        <v/>
      </c>
      <c r="G25" s="100" t="str">
        <f>IF('2. Accommodation '!C29="","",'2. Accommodation '!C29)</f>
        <v/>
      </c>
      <c r="H25" s="101" t="str">
        <f>IF('2. Accommodation '!D29="","",'2. Accommodation '!D29)</f>
        <v/>
      </c>
      <c r="I25" s="101" t="str">
        <f>IF('2. Accommodation '!E29="","",'2. Accommodation '!E29)</f>
        <v/>
      </c>
      <c r="J25" s="141" t="str">
        <f>IF(A25="","",IF('2. Accommodation '!F29="","",'2. Accommodation '!F29))</f>
        <v/>
      </c>
      <c r="K25" s="102" t="str">
        <f>IF('2. Accommodation '!G29="","",'2. Accommodation '!G29)</f>
        <v/>
      </c>
      <c r="L25" s="102" t="str">
        <f>IF('2. Accommodation '!H29="","",'2. Accommodation '!H29)</f>
        <v/>
      </c>
      <c r="M25" s="102" t="str">
        <f>IF('2. Accommodation '!I29="","",'2. Accommodation '!I29)</f>
        <v/>
      </c>
      <c r="N25" s="143" t="str">
        <f>IF(A25="","",'1. Customer Details'!$J$45)</f>
        <v/>
      </c>
      <c r="O25" s="156" t="str">
        <f>IF(A25="","",IF(OR('1. Customer Details'!$L$22&lt;&gt;"",'1. Customer Details'!$L$26&lt;&gt;""),"Concession",IF(OR('1. Customer Details'!$L$22="",'1. Customer Details'!$L$26=""),"Standard","")))</f>
        <v/>
      </c>
    </row>
    <row r="28" spans="1:15" ht="15" thickBot="1" x14ac:dyDescent="0.35">
      <c r="A28" t="s">
        <v>135</v>
      </c>
    </row>
    <row r="29" spans="1:15" ht="30" customHeight="1" x14ac:dyDescent="0.3">
      <c r="A29" s="61" t="s">
        <v>51</v>
      </c>
      <c r="B29" s="29" t="s">
        <v>52</v>
      </c>
      <c r="C29" s="29" t="s">
        <v>67</v>
      </c>
      <c r="D29" s="29" t="s">
        <v>0</v>
      </c>
      <c r="E29" s="30" t="s">
        <v>53</v>
      </c>
      <c r="F29" s="98" t="s">
        <v>92</v>
      </c>
      <c r="G29" s="98" t="s">
        <v>129</v>
      </c>
      <c r="H29" s="98" t="s">
        <v>130</v>
      </c>
      <c r="I29" s="98" t="s">
        <v>131</v>
      </c>
      <c r="J29" s="98" t="s">
        <v>132</v>
      </c>
      <c r="K29" s="98" t="s">
        <v>133</v>
      </c>
      <c r="L29" s="98" t="s">
        <v>134</v>
      </c>
      <c r="M29" s="98"/>
      <c r="N29" s="139" t="s">
        <v>138</v>
      </c>
      <c r="O29" s="98" t="s">
        <v>139</v>
      </c>
    </row>
    <row r="30" spans="1:15" x14ac:dyDescent="0.3">
      <c r="A30" s="103" t="str">
        <f>IF($F30="","",'1. Customer Details'!$H$5)</f>
        <v/>
      </c>
      <c r="B30" s="103" t="str">
        <f>IF($F30="","",'1. Customer Details'!$I$5)</f>
        <v/>
      </c>
      <c r="C30" s="103" t="str">
        <f>IF($F30="","",'1. Customer Details'!$J$5)</f>
        <v/>
      </c>
      <c r="D30" s="103" t="str">
        <f>IF($F30="","",'1. Customer Details'!$K$5)</f>
        <v/>
      </c>
      <c r="E30" s="103" t="str">
        <f>IF($F30="","",'1. Customer Details'!$L$5)</f>
        <v/>
      </c>
      <c r="F30" s="100" t="str">
        <f>IF('2. Accommodation '!B36="","",'2. Accommodation '!B36)</f>
        <v/>
      </c>
      <c r="G30" s="100" t="str">
        <f>IF('2. Accommodation '!C36="","",'2. Accommodation '!C36)</f>
        <v/>
      </c>
      <c r="H30" s="101" t="str">
        <f>IF('2. Accommodation '!D36="","",'2. Accommodation '!D36)</f>
        <v/>
      </c>
      <c r="I30" s="101" t="str">
        <f>IF('2. Accommodation '!E36="","",'2. Accommodation '!E36)</f>
        <v/>
      </c>
      <c r="J30" s="141" t="str">
        <f>IF(A30="","",IF('2. Accommodation '!F36="","",'2. Accommodation '!F36))</f>
        <v/>
      </c>
      <c r="K30" s="102" t="str">
        <f>IF('2. Accommodation '!G36="","",'2. Accommodation '!G36)</f>
        <v/>
      </c>
      <c r="L30" s="102" t="str">
        <f>IF('2. Accommodation '!H36="","",'2. Accommodation '!H36)</f>
        <v/>
      </c>
      <c r="M30" s="102" t="str">
        <f>IF('2. Accommodation '!I36="","",'2. Accommodation '!I36)</f>
        <v/>
      </c>
      <c r="N30" s="143" t="str">
        <f>IF(A30="","",'1. Customer Details'!$J$45)</f>
        <v/>
      </c>
      <c r="O30" s="156" t="str">
        <f>IF(A30="","",IF(OR('1. Customer Details'!$L$22&lt;&gt;"",'1. Customer Details'!$L$26&lt;&gt;""),"Concession",IF(OR('1. Customer Details'!$L$22="",'1. Customer Details'!$L$26=""),"Standard","")))</f>
        <v/>
      </c>
    </row>
    <row r="31" spans="1:15" x14ac:dyDescent="0.3">
      <c r="A31" s="103" t="str">
        <f>IF($F31="","",'1. Customer Details'!$H$5)</f>
        <v/>
      </c>
      <c r="B31" s="103" t="str">
        <f>IF($F31="","",'1. Customer Details'!$I$5)</f>
        <v/>
      </c>
      <c r="C31" s="103" t="str">
        <f>IF($F31="","",'1. Customer Details'!$J$5)</f>
        <v/>
      </c>
      <c r="D31" s="103" t="str">
        <f>IF($F31="","",'1. Customer Details'!$K$5)</f>
        <v/>
      </c>
      <c r="E31" s="103" t="str">
        <f>IF($F31="","",'1. Customer Details'!$L$5)</f>
        <v/>
      </c>
      <c r="F31" s="100" t="str">
        <f>IF('2. Accommodation '!B37="","",'2. Accommodation '!B37)</f>
        <v/>
      </c>
      <c r="G31" s="100" t="str">
        <f>IF('2. Accommodation '!C37="","",'2. Accommodation '!C37)</f>
        <v/>
      </c>
      <c r="H31" s="101" t="str">
        <f>IF('2. Accommodation '!D37="","",'2. Accommodation '!D37)</f>
        <v/>
      </c>
      <c r="I31" s="101" t="str">
        <f>IF('2. Accommodation '!E37="","",'2. Accommodation '!E37)</f>
        <v/>
      </c>
      <c r="J31" s="141" t="str">
        <f>IF(A31="","",IF('2. Accommodation '!F37="","",'2. Accommodation '!F37))</f>
        <v/>
      </c>
      <c r="K31" s="102" t="str">
        <f>IF('2. Accommodation '!G37="","",'2. Accommodation '!G37)</f>
        <v/>
      </c>
      <c r="L31" s="102" t="str">
        <f>IF('2. Accommodation '!H37="","",'2. Accommodation '!H37)</f>
        <v/>
      </c>
      <c r="M31" s="102" t="str">
        <f>IF('2. Accommodation '!I37="","",'2. Accommodation '!I37)</f>
        <v/>
      </c>
      <c r="N31" s="143" t="str">
        <f>IF(A31="","",'1. Customer Details'!$J$45)</f>
        <v/>
      </c>
      <c r="O31" s="156" t="str">
        <f>IF(A31="","",IF(OR('1. Customer Details'!$L$22&lt;&gt;"",'1. Customer Details'!$L$26&lt;&gt;""),"Concession",IF(OR('1. Customer Details'!$L$22="",'1. Customer Details'!$L$26=""),"Standard","")))</f>
        <v/>
      </c>
    </row>
    <row r="32" spans="1:15" x14ac:dyDescent="0.3">
      <c r="A32" s="103" t="str">
        <f>IF($F32="","",'1. Customer Details'!$H$5)</f>
        <v/>
      </c>
      <c r="B32" s="103" t="str">
        <f>IF($F32="","",'1. Customer Details'!$I$5)</f>
        <v/>
      </c>
      <c r="C32" s="103" t="str">
        <f>IF($F32="","",'1. Customer Details'!$J$5)</f>
        <v/>
      </c>
      <c r="D32" s="103" t="str">
        <f>IF($F32="","",'1. Customer Details'!$K$5)</f>
        <v/>
      </c>
      <c r="E32" s="103" t="str">
        <f>IF($F32="","",'1. Customer Details'!$L$5)</f>
        <v/>
      </c>
      <c r="F32" s="100" t="str">
        <f>IF('2. Accommodation '!B38="","",'2. Accommodation '!B38)</f>
        <v/>
      </c>
      <c r="G32" s="100" t="str">
        <f>IF('2. Accommodation '!C38="","",'2. Accommodation '!C38)</f>
        <v/>
      </c>
      <c r="H32" s="101" t="str">
        <f>IF('2. Accommodation '!D38="","",'2. Accommodation '!D38)</f>
        <v/>
      </c>
      <c r="I32" s="101" t="str">
        <f>IF('2. Accommodation '!E38="","",'2. Accommodation '!E38)</f>
        <v/>
      </c>
      <c r="J32" s="141" t="str">
        <f>IF(A32="","",IF('2. Accommodation '!F38="","",'2. Accommodation '!F38))</f>
        <v/>
      </c>
      <c r="K32" s="102" t="str">
        <f>IF('2. Accommodation '!G38="","",'2. Accommodation '!G38)</f>
        <v/>
      </c>
      <c r="L32" s="102" t="str">
        <f>IF('2. Accommodation '!H38="","",'2. Accommodation '!H38)</f>
        <v/>
      </c>
      <c r="M32" s="102" t="str">
        <f>IF('2. Accommodation '!I38="","",'2. Accommodation '!I38)</f>
        <v/>
      </c>
      <c r="N32" s="143" t="str">
        <f>IF(A32="","",'1. Customer Details'!$J$45)</f>
        <v/>
      </c>
      <c r="O32" s="156" t="str">
        <f>IF(A32="","",IF(OR('1. Customer Details'!$L$22&lt;&gt;"",'1. Customer Details'!$L$26&lt;&gt;""),"Concession",IF(OR('1. Customer Details'!$L$22="",'1. Customer Details'!$L$26=""),"Standard","")))</f>
        <v/>
      </c>
    </row>
    <row r="33" spans="1:15" x14ac:dyDescent="0.3">
      <c r="A33" s="103" t="str">
        <f>IF($F33="","",'1. Customer Details'!$H$5)</f>
        <v/>
      </c>
      <c r="B33" s="103" t="str">
        <f>IF($F33="","",'1. Customer Details'!$I$5)</f>
        <v/>
      </c>
      <c r="C33" s="103" t="str">
        <f>IF($F33="","",'1. Customer Details'!$J$5)</f>
        <v/>
      </c>
      <c r="D33" s="103" t="str">
        <f>IF($F33="","",'1. Customer Details'!$K$5)</f>
        <v/>
      </c>
      <c r="E33" s="103" t="str">
        <f>IF($F33="","",'1. Customer Details'!$L$5)</f>
        <v/>
      </c>
      <c r="F33" s="100" t="str">
        <f>IF('2. Accommodation '!B39="","",'2. Accommodation '!B39)</f>
        <v/>
      </c>
      <c r="G33" s="100" t="str">
        <f>IF('2. Accommodation '!C39="","",'2. Accommodation '!C39)</f>
        <v/>
      </c>
      <c r="H33" s="101" t="str">
        <f>IF('2. Accommodation '!D39="","",'2. Accommodation '!D39)</f>
        <v/>
      </c>
      <c r="I33" s="101" t="str">
        <f>IF('2. Accommodation '!E39="","",'2. Accommodation '!E39)</f>
        <v/>
      </c>
      <c r="J33" s="141" t="str">
        <f>IF(A33="","",IF('2. Accommodation '!F39="","",'2. Accommodation '!F39))</f>
        <v/>
      </c>
      <c r="K33" s="102" t="str">
        <f>IF('2. Accommodation '!G39="","",'2. Accommodation '!G39)</f>
        <v/>
      </c>
      <c r="L33" s="102" t="str">
        <f>IF('2. Accommodation '!H39="","",'2. Accommodation '!H39)</f>
        <v/>
      </c>
      <c r="M33" s="102" t="str">
        <f>IF('2. Accommodation '!I39="","",'2. Accommodation '!I39)</f>
        <v/>
      </c>
      <c r="N33" s="143" t="str">
        <f>IF(A33="","",'1. Customer Details'!$J$45)</f>
        <v/>
      </c>
      <c r="O33" s="156" t="str">
        <f>IF(A33="","",IF(OR('1. Customer Details'!$L$22&lt;&gt;"",'1. Customer Details'!$L$26&lt;&gt;""),"Concession",IF(OR('1. Customer Details'!$L$22="",'1. Customer Details'!$L$26=""),"Standard","")))</f>
        <v/>
      </c>
    </row>
    <row r="34" spans="1:15" x14ac:dyDescent="0.3">
      <c r="A34" s="103" t="str">
        <f>IF($F34="","",'1. Customer Details'!$H$5)</f>
        <v/>
      </c>
      <c r="B34" s="103" t="str">
        <f>IF($F34="","",'1. Customer Details'!$I$5)</f>
        <v/>
      </c>
      <c r="C34" s="103" t="str">
        <f>IF($F34="","",'1. Customer Details'!$J$5)</f>
        <v/>
      </c>
      <c r="D34" s="103" t="str">
        <f>IF($F34="","",'1. Customer Details'!$K$5)</f>
        <v/>
      </c>
      <c r="E34" s="103" t="str">
        <f>IF($F34="","",'1. Customer Details'!$L$5)</f>
        <v/>
      </c>
      <c r="F34" s="100" t="str">
        <f>IF('2. Accommodation '!B40="","",'2. Accommodation '!B40)</f>
        <v/>
      </c>
      <c r="G34" s="100" t="str">
        <f>IF('2. Accommodation '!C40="","",'2. Accommodation '!C40)</f>
        <v/>
      </c>
      <c r="H34" s="101" t="str">
        <f>IF('2. Accommodation '!D40="","",'2. Accommodation '!D40)</f>
        <v/>
      </c>
      <c r="I34" s="101" t="str">
        <f>IF('2. Accommodation '!E40="","",'2. Accommodation '!E40)</f>
        <v/>
      </c>
      <c r="J34" s="141" t="str">
        <f>IF(A34="","",IF('2. Accommodation '!F40="","",'2. Accommodation '!F40))</f>
        <v/>
      </c>
      <c r="K34" s="102" t="str">
        <f>IF('2. Accommodation '!G40="","",'2. Accommodation '!G40)</f>
        <v/>
      </c>
      <c r="L34" s="102" t="str">
        <f>IF('2. Accommodation '!H40="","",'2. Accommodation '!H40)</f>
        <v/>
      </c>
      <c r="M34" s="102" t="str">
        <f>IF('2. Accommodation '!I40="","",'2. Accommodation '!I40)</f>
        <v/>
      </c>
      <c r="N34" s="143" t="str">
        <f>IF(A34="","",'1. Customer Details'!$J$45)</f>
        <v/>
      </c>
      <c r="O34" s="156" t="str">
        <f>IF(A34="","",IF(OR('1. Customer Details'!$L$22&lt;&gt;"",'1. Customer Details'!$L$26&lt;&gt;""),"Concession",IF(OR('1. Customer Details'!$L$22="",'1. Customer Details'!$L$26=""),"Standard","")))</f>
        <v/>
      </c>
    </row>
    <row r="35" spans="1:15" x14ac:dyDescent="0.3">
      <c r="A35" s="103" t="str">
        <f>IF($F35="","",'1. Customer Details'!$H$5)</f>
        <v/>
      </c>
      <c r="B35" s="103" t="str">
        <f>IF($F35="","",'1. Customer Details'!$I$5)</f>
        <v/>
      </c>
      <c r="C35" s="103" t="str">
        <f>IF($F35="","",'1. Customer Details'!$J$5)</f>
        <v/>
      </c>
      <c r="D35" s="103" t="str">
        <f>IF($F35="","",'1. Customer Details'!$K$5)</f>
        <v/>
      </c>
      <c r="E35" s="103" t="str">
        <f>IF($F35="","",'1. Customer Details'!$L$5)</f>
        <v/>
      </c>
      <c r="F35" s="100" t="str">
        <f>IF('2. Accommodation '!B41="","",'2. Accommodation '!B41)</f>
        <v/>
      </c>
      <c r="G35" s="100" t="str">
        <f>IF('2. Accommodation '!C41="","",'2. Accommodation '!C41)</f>
        <v/>
      </c>
      <c r="H35" s="101" t="str">
        <f>IF('2. Accommodation '!D41="","",'2. Accommodation '!D41)</f>
        <v/>
      </c>
      <c r="I35" s="101" t="str">
        <f>IF('2. Accommodation '!E41="","",'2. Accommodation '!E41)</f>
        <v/>
      </c>
      <c r="J35" s="141" t="str">
        <f>IF(A35="","",IF('2. Accommodation '!F41="","",'2. Accommodation '!F41))</f>
        <v/>
      </c>
      <c r="K35" s="102" t="str">
        <f>IF('2. Accommodation '!G41="","",'2. Accommodation '!G41)</f>
        <v/>
      </c>
      <c r="L35" s="102" t="str">
        <f>IF('2. Accommodation '!H41="","",'2. Accommodation '!H41)</f>
        <v/>
      </c>
      <c r="M35" s="102" t="str">
        <f>IF('2. Accommodation '!I41="","",'2. Accommodation '!I41)</f>
        <v/>
      </c>
      <c r="N35" s="143" t="str">
        <f>IF(A35="","",'1. Customer Details'!$J$45)</f>
        <v/>
      </c>
      <c r="O35" s="156" t="str">
        <f>IF(A35="","",IF(OR('1. Customer Details'!$L$22&lt;&gt;"",'1. Customer Details'!$L$26&lt;&gt;""),"Concession",IF(OR('1. Customer Details'!$L$22="",'1. Customer Details'!$L$26=""),"Standard","")))</f>
        <v/>
      </c>
    </row>
    <row r="36" spans="1:15" x14ac:dyDescent="0.3">
      <c r="A36" s="103" t="str">
        <f>IF($F36="","",'1. Customer Details'!$H$5)</f>
        <v/>
      </c>
      <c r="B36" s="103" t="str">
        <f>IF($F36="","",'1. Customer Details'!$I$5)</f>
        <v/>
      </c>
      <c r="C36" s="103" t="str">
        <f>IF($F36="","",'1. Customer Details'!$J$5)</f>
        <v/>
      </c>
      <c r="D36" s="103" t="str">
        <f>IF($F36="","",'1. Customer Details'!$K$5)</f>
        <v/>
      </c>
      <c r="E36" s="103" t="str">
        <f>IF($F36="","",'1. Customer Details'!$L$5)</f>
        <v/>
      </c>
      <c r="F36" s="100" t="str">
        <f>IF('2. Accommodation '!B42="","",'2. Accommodation '!B42)</f>
        <v/>
      </c>
      <c r="G36" s="100" t="str">
        <f>IF('2. Accommodation '!C42="","",'2. Accommodation '!C42)</f>
        <v/>
      </c>
      <c r="H36" s="101" t="str">
        <f>IF('2. Accommodation '!D42="","",'2. Accommodation '!D42)</f>
        <v/>
      </c>
      <c r="I36" s="101" t="str">
        <f>IF('2. Accommodation '!E42="","",'2. Accommodation '!E42)</f>
        <v/>
      </c>
      <c r="J36" s="141" t="str">
        <f>IF(A36="","",IF('2. Accommodation '!F42="","",'2. Accommodation '!F42))</f>
        <v/>
      </c>
      <c r="K36" s="102" t="str">
        <f>IF('2. Accommodation '!G42="","",'2. Accommodation '!G42)</f>
        <v/>
      </c>
      <c r="L36" s="102" t="str">
        <f>IF('2. Accommodation '!H42="","",'2. Accommodation '!H42)</f>
        <v/>
      </c>
      <c r="M36" s="102" t="str">
        <f>IF('2. Accommodation '!I42="","",'2. Accommodation '!I42)</f>
        <v/>
      </c>
      <c r="N36" s="143" t="str">
        <f>IF(A36="","",'1. Customer Details'!$J$45)</f>
        <v/>
      </c>
      <c r="O36" s="156" t="str">
        <f>IF(A36="","",IF(OR('1. Customer Details'!$L$22&lt;&gt;"",'1. Customer Details'!$L$26&lt;&gt;""),"Concession",IF(OR('1. Customer Details'!$L$22="",'1. Customer Details'!$L$26=""),"Standard","")))</f>
        <v/>
      </c>
    </row>
    <row r="37" spans="1:15" x14ac:dyDescent="0.3">
      <c r="A37" s="103" t="str">
        <f>IF($F37="","",'1. Customer Details'!$H$5)</f>
        <v/>
      </c>
      <c r="B37" s="103" t="str">
        <f>IF($F37="","",'1. Customer Details'!$I$5)</f>
        <v/>
      </c>
      <c r="C37" s="103" t="str">
        <f>IF($F37="","",'1. Customer Details'!$J$5)</f>
        <v/>
      </c>
      <c r="D37" s="103" t="str">
        <f>IF($F37="","",'1. Customer Details'!$K$5)</f>
        <v/>
      </c>
      <c r="E37" s="103" t="str">
        <f>IF($F37="","",'1. Customer Details'!$L$5)</f>
        <v/>
      </c>
      <c r="F37" s="100" t="str">
        <f>IF('2. Accommodation '!B43="","",'2. Accommodation '!B43)</f>
        <v/>
      </c>
      <c r="G37" s="100" t="str">
        <f>IF('2. Accommodation '!C43="","",'2. Accommodation '!C43)</f>
        <v/>
      </c>
      <c r="H37" s="101" t="str">
        <f>IF('2. Accommodation '!D43="","",'2. Accommodation '!D43)</f>
        <v/>
      </c>
      <c r="I37" s="101" t="str">
        <f>IF('2. Accommodation '!E43="","",'2. Accommodation '!E43)</f>
        <v/>
      </c>
      <c r="J37" s="141" t="str">
        <f>IF(A37="","",IF('2. Accommodation '!F43="","",'2. Accommodation '!F43))</f>
        <v/>
      </c>
      <c r="K37" s="102" t="str">
        <f>IF('2. Accommodation '!G43="","",'2. Accommodation '!G43)</f>
        <v/>
      </c>
      <c r="L37" s="102" t="str">
        <f>IF('2. Accommodation '!H43="","",'2. Accommodation '!H43)</f>
        <v/>
      </c>
      <c r="M37" s="102" t="str">
        <f>IF('2. Accommodation '!I43="","",'2. Accommodation '!I43)</f>
        <v/>
      </c>
      <c r="N37" s="143" t="str">
        <f>IF(A37="","",'1. Customer Details'!$J$45)</f>
        <v/>
      </c>
      <c r="O37" s="156" t="str">
        <f>IF(A37="","",IF(OR('1. Customer Details'!$L$22&lt;&gt;"",'1. Customer Details'!$L$26&lt;&gt;""),"Concession",IF(OR('1. Customer Details'!$L$22="",'1. Customer Details'!$L$26=""),"Standard","")))</f>
        <v/>
      </c>
    </row>
    <row r="38" spans="1:15" x14ac:dyDescent="0.3">
      <c r="A38" s="103" t="str">
        <f>IF($F38="","",'1. Customer Details'!$H$5)</f>
        <v/>
      </c>
      <c r="B38" s="103" t="str">
        <f>IF($F38="","",'1. Customer Details'!$I$5)</f>
        <v/>
      </c>
      <c r="C38" s="103" t="str">
        <f>IF($F38="","",'1. Customer Details'!$J$5)</f>
        <v/>
      </c>
      <c r="D38" s="103" t="str">
        <f>IF($F38="","",'1. Customer Details'!$K$5)</f>
        <v/>
      </c>
      <c r="E38" s="103" t="str">
        <f>IF($F38="","",'1. Customer Details'!$L$5)</f>
        <v/>
      </c>
      <c r="F38" s="100" t="str">
        <f>IF('2. Accommodation '!B44="","",'2. Accommodation '!B44)</f>
        <v/>
      </c>
      <c r="G38" s="100" t="str">
        <f>IF('2. Accommodation '!C44="","",'2. Accommodation '!C44)</f>
        <v/>
      </c>
      <c r="H38" s="101" t="str">
        <f>IF('2. Accommodation '!D44="","",'2. Accommodation '!D44)</f>
        <v/>
      </c>
      <c r="I38" s="101" t="str">
        <f>IF('2. Accommodation '!E44="","",'2. Accommodation '!E44)</f>
        <v/>
      </c>
      <c r="J38" s="141" t="str">
        <f>IF(A38="","",IF('2. Accommodation '!F44="","",'2. Accommodation '!F44))</f>
        <v/>
      </c>
      <c r="K38" s="102" t="str">
        <f>IF('2. Accommodation '!G44="","",'2. Accommodation '!G44)</f>
        <v/>
      </c>
      <c r="L38" s="102" t="str">
        <f>IF('2. Accommodation '!H44="","",'2. Accommodation '!H44)</f>
        <v/>
      </c>
      <c r="M38" s="102" t="str">
        <f>IF('2. Accommodation '!I44="","",'2. Accommodation '!I44)</f>
        <v/>
      </c>
      <c r="N38" s="143" t="str">
        <f>IF(A38="","",'1. Customer Details'!$J$45)</f>
        <v/>
      </c>
      <c r="O38" s="156" t="str">
        <f>IF(A38="","",IF(OR('1. Customer Details'!$L$22&lt;&gt;"",'1. Customer Details'!$L$26&lt;&gt;""),"Concession",IF(OR('1. Customer Details'!$L$22="",'1. Customer Details'!$L$26=""),"Standard","")))</f>
        <v/>
      </c>
    </row>
    <row r="39" spans="1:15" x14ac:dyDescent="0.3">
      <c r="A39" s="103" t="str">
        <f>IF($F39="","",'1. Customer Details'!$H$5)</f>
        <v/>
      </c>
      <c r="B39" s="103" t="str">
        <f>IF($F39="","",'1. Customer Details'!$I$5)</f>
        <v/>
      </c>
      <c r="C39" s="103" t="str">
        <f>IF($F39="","",'1. Customer Details'!$J$5)</f>
        <v/>
      </c>
      <c r="D39" s="103" t="str">
        <f>IF($F39="","",'1. Customer Details'!$K$5)</f>
        <v/>
      </c>
      <c r="E39" s="103" t="str">
        <f>IF($F39="","",'1. Customer Details'!$L$5)</f>
        <v/>
      </c>
      <c r="F39" s="100" t="str">
        <f>IF('2. Accommodation '!B45="","",'2. Accommodation '!B45)</f>
        <v/>
      </c>
      <c r="G39" s="100" t="str">
        <f>IF('2. Accommodation '!C45="","",'2. Accommodation '!C45)</f>
        <v/>
      </c>
      <c r="H39" s="101" t="str">
        <f>IF('2. Accommodation '!D45="","",'2. Accommodation '!D45)</f>
        <v/>
      </c>
      <c r="I39" s="101" t="str">
        <f>IF('2. Accommodation '!E45="","",'2. Accommodation '!E45)</f>
        <v/>
      </c>
      <c r="J39" s="141" t="str">
        <f>IF(A39="","",IF('2. Accommodation '!F45="","",'2. Accommodation '!F45))</f>
        <v/>
      </c>
      <c r="K39" s="102" t="str">
        <f>IF('2. Accommodation '!G45="","",'2. Accommodation '!G45)</f>
        <v/>
      </c>
      <c r="L39" s="102" t="str">
        <f>IF('2. Accommodation '!H45="","",'2. Accommodation '!H45)</f>
        <v/>
      </c>
      <c r="M39" s="102" t="str">
        <f>IF('2. Accommodation '!I45="","",'2. Accommodation '!I45)</f>
        <v/>
      </c>
      <c r="N39" s="143" t="str">
        <f>IF(A39="","",'1. Customer Details'!$J$45)</f>
        <v/>
      </c>
      <c r="O39" s="156" t="str">
        <f>IF(A39="","",IF(OR('1. Customer Details'!$L$22&lt;&gt;"",'1. Customer Details'!$L$26&lt;&gt;""),"Concession",IF(OR('1. Customer Details'!$L$22="",'1. Customer Details'!$L$26=""),"Standard","")))</f>
        <v/>
      </c>
    </row>
    <row r="40" spans="1:15" x14ac:dyDescent="0.3">
      <c r="A40" s="103" t="str">
        <f>IF($F40="","",'1. Customer Details'!$H$5)</f>
        <v/>
      </c>
      <c r="B40" s="103" t="str">
        <f>IF($F40="","",'1. Customer Details'!$I$5)</f>
        <v/>
      </c>
      <c r="C40" s="103" t="str">
        <f>IF($F40="","",'1. Customer Details'!$J$5)</f>
        <v/>
      </c>
      <c r="D40" s="103" t="str">
        <f>IF($F40="","",'1. Customer Details'!$K$5)</f>
        <v/>
      </c>
      <c r="E40" s="103" t="str">
        <f>IF($F40="","",'1. Customer Details'!$L$5)</f>
        <v/>
      </c>
      <c r="F40" s="100" t="str">
        <f>IF('2. Accommodation '!B46="","",'2. Accommodation '!B46)</f>
        <v/>
      </c>
      <c r="G40" s="100" t="str">
        <f>IF('2. Accommodation '!C46="","",'2. Accommodation '!C46)</f>
        <v/>
      </c>
      <c r="H40" s="101" t="str">
        <f>IF('2. Accommodation '!D46="","",'2. Accommodation '!D46)</f>
        <v/>
      </c>
      <c r="I40" s="101" t="str">
        <f>IF('2. Accommodation '!E46="","",'2. Accommodation '!E46)</f>
        <v/>
      </c>
      <c r="J40" s="141" t="str">
        <f>IF(A40="","",IF('2. Accommodation '!F46="","",'2. Accommodation '!F46))</f>
        <v/>
      </c>
      <c r="K40" s="102" t="str">
        <f>IF('2. Accommodation '!G46="","",'2. Accommodation '!G46)</f>
        <v/>
      </c>
      <c r="L40" s="102" t="str">
        <f>IF('2. Accommodation '!H46="","",'2. Accommodation '!H46)</f>
        <v/>
      </c>
      <c r="M40" s="102" t="str">
        <f>IF('2. Accommodation '!I46="","",'2. Accommodation '!I46)</f>
        <v/>
      </c>
      <c r="N40" s="143" t="str">
        <f>IF(A40="","",'1. Customer Details'!$J$45)</f>
        <v/>
      </c>
      <c r="O40" s="156" t="str">
        <f>IF(A40="","",IF(OR('1. Customer Details'!$L$22&lt;&gt;"",'1. Customer Details'!$L$26&lt;&gt;""),"Concession",IF(OR('1. Customer Details'!$L$22="",'1. Customer Details'!$L$26=""),"Standard","")))</f>
        <v/>
      </c>
    </row>
    <row r="41" spans="1:15" x14ac:dyDescent="0.3">
      <c r="A41" s="103" t="str">
        <f>IF($F41="","",'1. Customer Details'!$H$5)</f>
        <v/>
      </c>
      <c r="B41" s="103" t="str">
        <f>IF($F41="","",'1. Customer Details'!$I$5)</f>
        <v/>
      </c>
      <c r="C41" s="103" t="str">
        <f>IF($F41="","",'1. Customer Details'!$J$5)</f>
        <v/>
      </c>
      <c r="D41" s="103" t="str">
        <f>IF($F41="","",'1. Customer Details'!$K$5)</f>
        <v/>
      </c>
      <c r="E41" s="103" t="str">
        <f>IF($F41="","",'1. Customer Details'!$L$5)</f>
        <v/>
      </c>
      <c r="F41" s="100" t="str">
        <f>IF('2. Accommodation '!B47="","",'2. Accommodation '!B47)</f>
        <v/>
      </c>
      <c r="G41" s="100" t="str">
        <f>IF('2. Accommodation '!C47="","",'2. Accommodation '!C47)</f>
        <v/>
      </c>
      <c r="H41" s="101" t="str">
        <f>IF('2. Accommodation '!D47="","",'2. Accommodation '!D47)</f>
        <v/>
      </c>
      <c r="I41" s="101" t="str">
        <f>IF('2. Accommodation '!E47="","",'2. Accommodation '!E47)</f>
        <v/>
      </c>
      <c r="J41" s="141" t="str">
        <f>IF(A41="","",IF('2. Accommodation '!F47="","",'2. Accommodation '!F47))</f>
        <v/>
      </c>
      <c r="K41" s="102" t="str">
        <f>IF('2. Accommodation '!G47="","",'2. Accommodation '!G47)</f>
        <v/>
      </c>
      <c r="L41" s="102" t="str">
        <f>IF('2. Accommodation '!H47="","",'2. Accommodation '!H47)</f>
        <v/>
      </c>
      <c r="M41" s="102" t="str">
        <f>IF('2. Accommodation '!I47="","",'2. Accommodation '!I47)</f>
        <v/>
      </c>
      <c r="N41" s="143" t="str">
        <f>IF(A41="","",'1. Customer Details'!$J$45)</f>
        <v/>
      </c>
      <c r="O41" s="156" t="str">
        <f>IF(A41="","",IF(OR('1. Customer Details'!$L$22&lt;&gt;"",'1. Customer Details'!$L$26&lt;&gt;""),"Concession",IF(OR('1. Customer Details'!$L$22="",'1. Customer Details'!$L$26=""),"Standard","")))</f>
        <v/>
      </c>
    </row>
    <row r="42" spans="1:15" x14ac:dyDescent="0.3">
      <c r="A42" s="103" t="str">
        <f>IF($F42="","",'1. Customer Details'!$H$5)</f>
        <v/>
      </c>
      <c r="B42" s="103" t="str">
        <f>IF($F42="","",'1. Customer Details'!$I$5)</f>
        <v/>
      </c>
      <c r="C42" s="103" t="str">
        <f>IF($F42="","",'1. Customer Details'!$J$5)</f>
        <v/>
      </c>
      <c r="D42" s="103" t="str">
        <f>IF($F42="","",'1. Customer Details'!$K$5)</f>
        <v/>
      </c>
      <c r="E42" s="103" t="str">
        <f>IF($F42="","",'1. Customer Details'!$L$5)</f>
        <v/>
      </c>
      <c r="F42" s="100" t="str">
        <f>IF('2. Accommodation '!B48="","",'2. Accommodation '!B48)</f>
        <v/>
      </c>
      <c r="G42" s="100" t="str">
        <f>IF('2. Accommodation '!C48="","",'2. Accommodation '!C48)</f>
        <v/>
      </c>
      <c r="H42" s="101" t="str">
        <f>IF('2. Accommodation '!D48="","",'2. Accommodation '!D48)</f>
        <v/>
      </c>
      <c r="I42" s="101" t="str">
        <f>IF('2. Accommodation '!E48="","",'2. Accommodation '!E48)</f>
        <v/>
      </c>
      <c r="J42" s="141" t="str">
        <f>IF(A42="","",IF('2. Accommodation '!F48="","",'2. Accommodation '!F48))</f>
        <v/>
      </c>
      <c r="K42" s="102" t="str">
        <f>IF('2. Accommodation '!G48="","",'2. Accommodation '!G48)</f>
        <v/>
      </c>
      <c r="L42" s="102" t="str">
        <f>IF('2. Accommodation '!H48="","",'2. Accommodation '!H48)</f>
        <v/>
      </c>
      <c r="M42" s="102" t="str">
        <f>IF('2. Accommodation '!I48="","",'2. Accommodation '!I48)</f>
        <v/>
      </c>
      <c r="N42" s="143" t="str">
        <f>IF(A42="","",'1. Customer Details'!$J$45)</f>
        <v/>
      </c>
      <c r="O42" s="156" t="str">
        <f>IF(A42="","",IF(OR('1. Customer Details'!$L$22&lt;&gt;"",'1. Customer Details'!$L$26&lt;&gt;""),"Concession",IF(OR('1. Customer Details'!$L$22="",'1. Customer Details'!$L$26=""),"Standard","")))</f>
        <v/>
      </c>
    </row>
    <row r="43" spans="1:15" x14ac:dyDescent="0.3">
      <c r="A43" s="103" t="str">
        <f>IF($F43="","",'1. Customer Details'!$H$5)</f>
        <v/>
      </c>
      <c r="B43" s="103" t="str">
        <f>IF($F43="","",'1. Customer Details'!$I$5)</f>
        <v/>
      </c>
      <c r="C43" s="103" t="str">
        <f>IF($F43="","",'1. Customer Details'!$J$5)</f>
        <v/>
      </c>
      <c r="D43" s="103" t="str">
        <f>IF($F43="","",'1. Customer Details'!$K$5)</f>
        <v/>
      </c>
      <c r="E43" s="103" t="str">
        <f>IF($F43="","",'1. Customer Details'!$L$5)</f>
        <v/>
      </c>
      <c r="F43" s="100" t="str">
        <f>IF('2. Accommodation '!B49="","",'2. Accommodation '!B49)</f>
        <v/>
      </c>
      <c r="G43" s="100" t="str">
        <f>IF('2. Accommodation '!C49="","",'2. Accommodation '!C49)</f>
        <v/>
      </c>
      <c r="H43" s="101" t="str">
        <f>IF('2. Accommodation '!D49="","",'2. Accommodation '!D49)</f>
        <v/>
      </c>
      <c r="I43" s="101" t="str">
        <f>IF('2. Accommodation '!E49="","",'2. Accommodation '!E49)</f>
        <v/>
      </c>
      <c r="J43" s="141" t="str">
        <f>IF(A43="","",IF('2. Accommodation '!F49="","",'2. Accommodation '!F49))</f>
        <v/>
      </c>
      <c r="K43" s="102" t="str">
        <f>IF('2. Accommodation '!G49="","",'2. Accommodation '!G49)</f>
        <v/>
      </c>
      <c r="L43" s="102" t="str">
        <f>IF('2. Accommodation '!H49="","",'2. Accommodation '!H49)</f>
        <v/>
      </c>
      <c r="M43" s="102" t="str">
        <f>IF('2. Accommodation '!I49="","",'2. Accommodation '!I49)</f>
        <v/>
      </c>
      <c r="N43" s="143" t="str">
        <f>IF(A43="","",'1. Customer Details'!$J$45)</f>
        <v/>
      </c>
      <c r="O43" s="156" t="str">
        <f>IF(A43="","",IF(OR('1. Customer Details'!$L$22&lt;&gt;"",'1. Customer Details'!$L$26&lt;&gt;""),"Concession",IF(OR('1. Customer Details'!$L$22="",'1. Customer Details'!$L$26=""),"Standard","")))</f>
        <v/>
      </c>
    </row>
    <row r="44" spans="1:15" x14ac:dyDescent="0.3">
      <c r="A44" s="103" t="str">
        <f>IF($F44="","",'1. Customer Details'!$H$5)</f>
        <v/>
      </c>
      <c r="B44" s="103" t="str">
        <f>IF($F44="","",'1. Customer Details'!$I$5)</f>
        <v/>
      </c>
      <c r="C44" s="103" t="str">
        <f>IF($F44="","",'1. Customer Details'!$J$5)</f>
        <v/>
      </c>
      <c r="D44" s="103" t="str">
        <f>IF($F44="","",'1. Customer Details'!$K$5)</f>
        <v/>
      </c>
      <c r="E44" s="103" t="str">
        <f>IF($F44="","",'1. Customer Details'!$L$5)</f>
        <v/>
      </c>
      <c r="F44" s="100" t="str">
        <f>IF('2. Accommodation '!B50="","",'2. Accommodation '!B50)</f>
        <v/>
      </c>
      <c r="G44" s="100" t="str">
        <f>IF('2. Accommodation '!C50="","",'2. Accommodation '!C50)</f>
        <v/>
      </c>
      <c r="H44" s="101" t="str">
        <f>IF('2. Accommodation '!D50="","",'2. Accommodation '!D50)</f>
        <v/>
      </c>
      <c r="I44" s="101" t="str">
        <f>IF('2. Accommodation '!E50="","",'2. Accommodation '!E50)</f>
        <v/>
      </c>
      <c r="J44" s="141" t="str">
        <f>IF(A44="","",IF('2. Accommodation '!F50="","",'2. Accommodation '!F50))</f>
        <v/>
      </c>
      <c r="K44" s="102" t="str">
        <f>IF('2. Accommodation '!G50="","",'2. Accommodation '!G50)</f>
        <v/>
      </c>
      <c r="L44" s="102" t="str">
        <f>IF('2. Accommodation '!H50="","",'2. Accommodation '!H50)</f>
        <v/>
      </c>
      <c r="M44" s="102" t="str">
        <f>IF('2. Accommodation '!I50="","",'2. Accommodation '!I50)</f>
        <v/>
      </c>
      <c r="N44" s="143" t="str">
        <f>IF(A44="","",'1. Customer Details'!$J$45)</f>
        <v/>
      </c>
      <c r="O44" s="156" t="str">
        <f>IF(A44="","",IF(OR('1. Customer Details'!$L$22&lt;&gt;"",'1. Customer Details'!$L$26&lt;&gt;""),"Concession",IF(OR('1. Customer Details'!$L$22="",'1. Customer Details'!$L$26=""),"Standard","")))</f>
        <v/>
      </c>
    </row>
    <row r="45" spans="1:15" x14ac:dyDescent="0.3">
      <c r="A45" s="103" t="str">
        <f>IF($F45="","",'1. Customer Details'!$H$5)</f>
        <v/>
      </c>
      <c r="B45" s="103" t="str">
        <f>IF($F45="","",'1. Customer Details'!$I$5)</f>
        <v/>
      </c>
      <c r="C45" s="103" t="str">
        <f>IF($F45="","",'1. Customer Details'!$J$5)</f>
        <v/>
      </c>
      <c r="D45" s="103" t="str">
        <f>IF($F45="","",'1. Customer Details'!$K$5)</f>
        <v/>
      </c>
      <c r="E45" s="103" t="str">
        <f>IF($F45="","",'1. Customer Details'!$L$5)</f>
        <v/>
      </c>
      <c r="F45" s="100" t="str">
        <f>IF('2. Accommodation '!B51="","",'2. Accommodation '!B51)</f>
        <v/>
      </c>
      <c r="G45" s="100" t="str">
        <f>IF('2. Accommodation '!C51="","",'2. Accommodation '!C51)</f>
        <v/>
      </c>
      <c r="H45" s="101" t="str">
        <f>IF('2. Accommodation '!D51="","",'2. Accommodation '!D51)</f>
        <v/>
      </c>
      <c r="I45" s="101" t="str">
        <f>IF('2. Accommodation '!E51="","",'2. Accommodation '!E51)</f>
        <v/>
      </c>
      <c r="J45" s="141" t="str">
        <f>IF(A45="","",IF('2. Accommodation '!F51="","",'2. Accommodation '!F51))</f>
        <v/>
      </c>
      <c r="K45" s="102" t="str">
        <f>IF('2. Accommodation '!G51="","",'2. Accommodation '!G51)</f>
        <v/>
      </c>
      <c r="L45" s="102" t="str">
        <f>IF('2. Accommodation '!H51="","",'2. Accommodation '!H51)</f>
        <v/>
      </c>
      <c r="M45" s="102" t="str">
        <f>IF('2. Accommodation '!I51="","",'2. Accommodation '!I51)</f>
        <v/>
      </c>
      <c r="N45" s="143" t="str">
        <f>IF(A45="","",'1. Customer Details'!$J$45)</f>
        <v/>
      </c>
      <c r="O45" s="156" t="str">
        <f>IF(A45="","",IF(OR('1. Customer Details'!$L$22&lt;&gt;"",'1. Customer Details'!$L$26&lt;&gt;""),"Concession",IF(OR('1. Customer Details'!$L$22="",'1. Customer Details'!$L$26=""),"Standard","")))</f>
        <v/>
      </c>
    </row>
    <row r="46" spans="1:15" x14ac:dyDescent="0.3">
      <c r="A46" s="103" t="str">
        <f>IF($F46="","",'1. Customer Details'!$H$5)</f>
        <v/>
      </c>
      <c r="B46" s="103" t="str">
        <f>IF($F46="","",'1. Customer Details'!$I$5)</f>
        <v/>
      </c>
      <c r="C46" s="103" t="str">
        <f>IF($F46="","",'1. Customer Details'!$J$5)</f>
        <v/>
      </c>
      <c r="D46" s="103" t="str">
        <f>IF($F46="","",'1. Customer Details'!$K$5)</f>
        <v/>
      </c>
      <c r="E46" s="103" t="str">
        <f>IF($F46="","",'1. Customer Details'!$L$5)</f>
        <v/>
      </c>
      <c r="F46" s="100" t="str">
        <f>IF('2. Accommodation '!B52="","",'2. Accommodation '!B52)</f>
        <v/>
      </c>
      <c r="G46" s="100" t="str">
        <f>IF('2. Accommodation '!C52="","",'2. Accommodation '!C52)</f>
        <v/>
      </c>
      <c r="H46" s="101" t="str">
        <f>IF('2. Accommodation '!D52="","",'2. Accommodation '!D52)</f>
        <v/>
      </c>
      <c r="I46" s="101" t="str">
        <f>IF('2. Accommodation '!E52="","",'2. Accommodation '!E52)</f>
        <v/>
      </c>
      <c r="J46" s="141" t="str">
        <f>IF(A46="","",IF('2. Accommodation '!F52="","",'2. Accommodation '!F52))</f>
        <v/>
      </c>
      <c r="K46" s="102" t="str">
        <f>IF('2. Accommodation '!G52="","",'2. Accommodation '!G52)</f>
        <v/>
      </c>
      <c r="L46" s="102" t="str">
        <f>IF('2. Accommodation '!H52="","",'2. Accommodation '!H52)</f>
        <v/>
      </c>
      <c r="M46" s="102" t="str">
        <f>IF('2. Accommodation '!I52="","",'2. Accommodation '!I52)</f>
        <v/>
      </c>
      <c r="N46" s="143" t="str">
        <f>IF(A46="","",'1. Customer Details'!$J$45)</f>
        <v/>
      </c>
      <c r="O46" s="156" t="str">
        <f>IF(A46="","",IF(OR('1. Customer Details'!$L$22&lt;&gt;"",'1. Customer Details'!$L$26&lt;&gt;""),"Concession",IF(OR('1. Customer Details'!$L$22="",'1. Customer Details'!$L$26=""),"Standard","")))</f>
        <v/>
      </c>
    </row>
    <row r="47" spans="1:15" x14ac:dyDescent="0.3">
      <c r="A47" s="103" t="str">
        <f>IF($F47="","",'1. Customer Details'!$H$5)</f>
        <v/>
      </c>
      <c r="B47" s="103" t="str">
        <f>IF($F47="","",'1. Customer Details'!$I$5)</f>
        <v/>
      </c>
      <c r="C47" s="103" t="str">
        <f>IF($F47="","",'1. Customer Details'!$J$5)</f>
        <v/>
      </c>
      <c r="D47" s="103" t="str">
        <f>IF($F47="","",'1. Customer Details'!$K$5)</f>
        <v/>
      </c>
      <c r="E47" s="103" t="str">
        <f>IF($F47="","",'1. Customer Details'!$L$5)</f>
        <v/>
      </c>
      <c r="F47" s="100" t="str">
        <f>IF('2. Accommodation '!B53="","",'2. Accommodation '!B53)</f>
        <v/>
      </c>
      <c r="G47" s="100" t="str">
        <f>IF('2. Accommodation '!C53="","",'2. Accommodation '!C53)</f>
        <v/>
      </c>
      <c r="H47" s="101" t="str">
        <f>IF('2. Accommodation '!D53="","",'2. Accommodation '!D53)</f>
        <v/>
      </c>
      <c r="I47" s="101" t="str">
        <f>IF('2. Accommodation '!E53="","",'2. Accommodation '!E53)</f>
        <v/>
      </c>
      <c r="J47" s="141" t="str">
        <f>IF(A47="","",IF('2. Accommodation '!F53="","",'2. Accommodation '!F53))</f>
        <v/>
      </c>
      <c r="K47" s="102" t="str">
        <f>IF('2. Accommodation '!G53="","",'2. Accommodation '!G53)</f>
        <v/>
      </c>
      <c r="L47" s="102" t="str">
        <f>IF('2. Accommodation '!H53="","",'2. Accommodation '!H53)</f>
        <v/>
      </c>
      <c r="M47" s="102" t="str">
        <f>IF('2. Accommodation '!I53="","",'2. Accommodation '!I53)</f>
        <v/>
      </c>
      <c r="N47" s="143" t="str">
        <f>IF(A47="","",'1. Customer Details'!$J$45)</f>
        <v/>
      </c>
      <c r="O47" s="156" t="str">
        <f>IF(A47="","",IF(OR('1. Customer Details'!$L$22&lt;&gt;"",'1. Customer Details'!$L$26&lt;&gt;""),"Concession",IF(OR('1. Customer Details'!$L$22="",'1. Customer Details'!$L$26=""),"Standard","")))</f>
        <v/>
      </c>
    </row>
    <row r="48" spans="1:15" x14ac:dyDescent="0.3">
      <c r="A48" s="103" t="str">
        <f>IF($F48="","",'1. Customer Details'!$H$5)</f>
        <v/>
      </c>
      <c r="B48" s="103" t="str">
        <f>IF($F48="","",'1. Customer Details'!$I$5)</f>
        <v/>
      </c>
      <c r="C48" s="103" t="str">
        <f>IF($F48="","",'1. Customer Details'!$J$5)</f>
        <v/>
      </c>
      <c r="D48" s="103" t="str">
        <f>IF($F48="","",'1. Customer Details'!$K$5)</f>
        <v/>
      </c>
      <c r="E48" s="103" t="str">
        <f>IF($F48="","",'1. Customer Details'!$L$5)</f>
        <v/>
      </c>
      <c r="F48" s="100" t="str">
        <f>IF('2. Accommodation '!B54="","",'2. Accommodation '!B54)</f>
        <v/>
      </c>
      <c r="G48" s="100" t="str">
        <f>IF('2. Accommodation '!C54="","",'2. Accommodation '!C54)</f>
        <v/>
      </c>
      <c r="H48" s="101" t="str">
        <f>IF('2. Accommodation '!D54="","",'2. Accommodation '!D54)</f>
        <v/>
      </c>
      <c r="I48" s="101" t="str">
        <f>IF('2. Accommodation '!E54="","",'2. Accommodation '!E54)</f>
        <v/>
      </c>
      <c r="J48" s="141" t="str">
        <f>IF(A48="","",IF('2. Accommodation '!F54="","",'2. Accommodation '!F54))</f>
        <v/>
      </c>
      <c r="K48" s="102" t="str">
        <f>IF('2. Accommodation '!G54="","",'2. Accommodation '!G54)</f>
        <v/>
      </c>
      <c r="L48" s="102" t="str">
        <f>IF('2. Accommodation '!H54="","",'2. Accommodation '!H54)</f>
        <v/>
      </c>
      <c r="M48" s="102" t="str">
        <f>IF('2. Accommodation '!I54="","",'2. Accommodation '!I54)</f>
        <v/>
      </c>
      <c r="N48" s="143" t="str">
        <f>IF(A48="","",'1. Customer Details'!$J$45)</f>
        <v/>
      </c>
      <c r="O48" s="156" t="str">
        <f>IF(A48="","",IF(OR('1. Customer Details'!$L$22&lt;&gt;"",'1. Customer Details'!$L$26&lt;&gt;""),"Concession",IF(OR('1. Customer Details'!$L$22="",'1. Customer Details'!$L$26=""),"Standard","")))</f>
        <v/>
      </c>
    </row>
    <row r="49" spans="1:15" x14ac:dyDescent="0.3">
      <c r="A49" s="103" t="str">
        <f>IF($F49="","",'1. Customer Details'!$H$5)</f>
        <v/>
      </c>
      <c r="B49" s="103" t="str">
        <f>IF($F49="","",'1. Customer Details'!$I$5)</f>
        <v/>
      </c>
      <c r="C49" s="103" t="str">
        <f>IF($F49="","",'1. Customer Details'!$J$5)</f>
        <v/>
      </c>
      <c r="D49" s="103" t="str">
        <f>IF($F49="","",'1. Customer Details'!$K$5)</f>
        <v/>
      </c>
      <c r="E49" s="103" t="str">
        <f>IF($F49="","",'1. Customer Details'!$L$5)</f>
        <v/>
      </c>
      <c r="F49" s="100" t="str">
        <f>IF('2. Accommodation '!B55="","",'2. Accommodation '!B55)</f>
        <v/>
      </c>
      <c r="G49" s="100" t="str">
        <f>IF('2. Accommodation '!C55="","",'2. Accommodation '!C55)</f>
        <v/>
      </c>
      <c r="H49" s="101" t="str">
        <f>IF('2. Accommodation '!D55="","",'2. Accommodation '!D55)</f>
        <v/>
      </c>
      <c r="I49" s="101" t="str">
        <f>IF('2. Accommodation '!E55="","",'2. Accommodation '!E55)</f>
        <v/>
      </c>
      <c r="J49" s="141" t="str">
        <f>IF(A49="","",IF('2. Accommodation '!F55="","",'2. Accommodation '!F55))</f>
        <v/>
      </c>
      <c r="K49" s="102" t="str">
        <f>IF('2. Accommodation '!G55="","",'2. Accommodation '!G55)</f>
        <v/>
      </c>
      <c r="L49" s="102" t="str">
        <f>IF('2. Accommodation '!H55="","",'2. Accommodation '!H55)</f>
        <v/>
      </c>
      <c r="M49" s="102" t="str">
        <f>IF('2. Accommodation '!I55="","",'2. Accommodation '!I55)</f>
        <v/>
      </c>
      <c r="N49" s="143" t="str">
        <f>IF(A49="","",'1. Customer Details'!$J$45)</f>
        <v/>
      </c>
      <c r="O49" s="156" t="str">
        <f>IF(A49="","",IF(OR('1. Customer Details'!$L$22&lt;&gt;"",'1. Customer Details'!$L$26&lt;&gt;""),"Concession",IF(OR('1. Customer Details'!$L$22="",'1. Customer Details'!$L$26=""),"Standard","")))</f>
        <v/>
      </c>
    </row>
    <row r="50" spans="1:15" x14ac:dyDescent="0.3">
      <c r="A50" s="103" t="str">
        <f>IF($F50="","",'1. Customer Details'!$H$5)</f>
        <v/>
      </c>
      <c r="B50" s="103" t="str">
        <f>IF($F50="","",'1. Customer Details'!$I$5)</f>
        <v/>
      </c>
      <c r="C50" s="103" t="str">
        <f>IF($F50="","",'1. Customer Details'!$J$5)</f>
        <v/>
      </c>
      <c r="D50" s="103" t="str">
        <f>IF($F50="","",'1. Customer Details'!$K$5)</f>
        <v/>
      </c>
      <c r="E50" s="103" t="str">
        <f>IF($F50="","",'1. Customer Details'!$L$5)</f>
        <v/>
      </c>
      <c r="F50" s="100" t="str">
        <f>IF('2. Accommodation '!B56="","",'2. Accommodation '!B56)</f>
        <v/>
      </c>
      <c r="G50" s="100" t="str">
        <f>IF('2. Accommodation '!C56="","",'2. Accommodation '!C56)</f>
        <v/>
      </c>
      <c r="H50" s="101" t="str">
        <f>IF('2. Accommodation '!D56="","",'2. Accommodation '!D56)</f>
        <v/>
      </c>
      <c r="I50" s="101" t="str">
        <f>IF('2. Accommodation '!E56="","",'2. Accommodation '!E56)</f>
        <v/>
      </c>
      <c r="J50" s="141" t="str">
        <f>IF(A50="","",IF('2. Accommodation '!F56="","",'2. Accommodation '!F56))</f>
        <v/>
      </c>
      <c r="K50" s="102" t="str">
        <f>IF('2. Accommodation '!G56="","",'2. Accommodation '!G56)</f>
        <v/>
      </c>
      <c r="L50" s="102" t="str">
        <f>IF('2. Accommodation '!H56="","",'2. Accommodation '!H56)</f>
        <v/>
      </c>
      <c r="M50" s="102" t="str">
        <f>IF('2. Accommodation '!I56="","",'2. Accommodation '!I56)</f>
        <v/>
      </c>
      <c r="N50" s="143" t="str">
        <f>IF(A50="","",'1. Customer Details'!$J$45)</f>
        <v/>
      </c>
      <c r="O50" s="156" t="str">
        <f>IF(A50="","",IF(OR('1. Customer Details'!$L$22&lt;&gt;"",'1. Customer Details'!$L$26&lt;&gt;""),"Concession",IF(OR('1. Customer Details'!$L$22="",'1. Customer Details'!$L$26=""),"Standard","")))</f>
        <v/>
      </c>
    </row>
    <row r="51" spans="1:15" x14ac:dyDescent="0.3">
      <c r="A51" s="103" t="str">
        <f>IF($F51="","",'1. Customer Details'!$H$5)</f>
        <v/>
      </c>
      <c r="B51" s="103" t="str">
        <f>IF($F51="","",'1. Customer Details'!$I$5)</f>
        <v/>
      </c>
      <c r="C51" s="103" t="str">
        <f>IF($F51="","",'1. Customer Details'!$J$5)</f>
        <v/>
      </c>
      <c r="D51" s="103" t="str">
        <f>IF($F51="","",'1. Customer Details'!$K$5)</f>
        <v/>
      </c>
      <c r="E51" s="103" t="str">
        <f>IF($F51="","",'1. Customer Details'!$L$5)</f>
        <v/>
      </c>
      <c r="F51" s="100" t="str">
        <f>IF('2. Accommodation '!B57="","",'2. Accommodation '!B57)</f>
        <v/>
      </c>
      <c r="G51" s="100" t="str">
        <f>IF('2. Accommodation '!C57="","",'2. Accommodation '!C57)</f>
        <v/>
      </c>
      <c r="H51" s="101" t="str">
        <f>IF('2. Accommodation '!D57="","",'2. Accommodation '!D57)</f>
        <v/>
      </c>
      <c r="I51" s="101" t="str">
        <f>IF('2. Accommodation '!E57="","",'2. Accommodation '!E57)</f>
        <v/>
      </c>
      <c r="J51" s="141" t="str">
        <f>IF(A51="","",IF('2. Accommodation '!F57="","",'2. Accommodation '!F57))</f>
        <v/>
      </c>
      <c r="K51" s="102" t="str">
        <f>IF('2. Accommodation '!G57="","",'2. Accommodation '!G57)</f>
        <v/>
      </c>
      <c r="L51" s="102" t="str">
        <f>IF('2. Accommodation '!H57="","",'2. Accommodation '!H57)</f>
        <v/>
      </c>
      <c r="M51" s="102" t="str">
        <f>IF('2. Accommodation '!I57="","",'2. Accommodation '!I57)</f>
        <v/>
      </c>
      <c r="N51" s="143" t="str">
        <f>IF(A51="","",'1. Customer Details'!$J$45)</f>
        <v/>
      </c>
      <c r="O51" s="156" t="str">
        <f>IF(A51="","",IF(OR('1. Customer Details'!$L$22&lt;&gt;"",'1. Customer Details'!$L$26&lt;&gt;""),"Concession",IF(OR('1. Customer Details'!$L$22="",'1. Customer Details'!$L$26=""),"Standard","")))</f>
        <v/>
      </c>
    </row>
    <row r="52" spans="1:15" x14ac:dyDescent="0.3">
      <c r="A52" s="103" t="str">
        <f>IF($F52="","",'1. Customer Details'!$H$5)</f>
        <v/>
      </c>
      <c r="B52" s="103" t="str">
        <f>IF($F52="","",'1. Customer Details'!$I$5)</f>
        <v/>
      </c>
      <c r="C52" s="103" t="str">
        <f>IF($F52="","",'1. Customer Details'!$J$5)</f>
        <v/>
      </c>
      <c r="D52" s="103" t="str">
        <f>IF($F52="","",'1. Customer Details'!$K$5)</f>
        <v/>
      </c>
      <c r="E52" s="103" t="str">
        <f>IF($F52="","",'1. Customer Details'!$L$5)</f>
        <v/>
      </c>
      <c r="F52" s="100" t="str">
        <f>IF('2. Accommodation '!B58="","",'2. Accommodation '!B58)</f>
        <v/>
      </c>
      <c r="G52" s="100" t="str">
        <f>IF('2. Accommodation '!C58="","",'2. Accommodation '!C58)</f>
        <v/>
      </c>
      <c r="H52" s="101" t="str">
        <f>IF('2. Accommodation '!D58="","",'2. Accommodation '!D58)</f>
        <v/>
      </c>
      <c r="I52" s="101" t="str">
        <f>IF('2. Accommodation '!E58="","",'2. Accommodation '!E58)</f>
        <v/>
      </c>
      <c r="J52" s="141" t="str">
        <f>IF(A52="","",IF('2. Accommodation '!F58="","",'2. Accommodation '!F58))</f>
        <v/>
      </c>
      <c r="K52" s="102" t="str">
        <f>IF('2. Accommodation '!G58="","",'2. Accommodation '!G58)</f>
        <v/>
      </c>
      <c r="L52" s="102" t="str">
        <f>IF('2. Accommodation '!H58="","",'2. Accommodation '!H58)</f>
        <v/>
      </c>
      <c r="M52" s="102" t="str">
        <f>IF('2. Accommodation '!I58="","",'2. Accommodation '!I58)</f>
        <v/>
      </c>
      <c r="N52" s="143" t="str">
        <f>IF(A52="","",'1. Customer Details'!J94)</f>
        <v/>
      </c>
      <c r="O52" s="156" t="str">
        <f>IF(A52="","",IF(OR('1. Customer Details'!$L$22&lt;&gt;"",'1. Customer Details'!$L$26&lt;&gt;""),"Concession",IF(OR('1. Customer Details'!$L$22="",'1. Customer Details'!$L$26=""),"Standard","")))</f>
        <v/>
      </c>
    </row>
  </sheetData>
  <sheetProtection algorithmName="SHA-512" hashValue="8CfhDips+EooQ82OqEH/95h62yQdo3y5kLdR8uZ6lUrJa1blQuY9tbrZiW9hDqJKH/5lAz896n5pF09ZBEETYA==" saltValue="0GlTvfclFaJ/WWuzQHPqaA==" spinCount="100000" sheet="1" objects="1" scenarios="1"/>
  <conditionalFormatting sqref="K3:K25">
    <cfRule type="expression" dxfId="1" priority="3">
      <formula>K3-TODAY() &lt;14</formula>
    </cfRule>
  </conditionalFormatting>
  <conditionalFormatting sqref="K30:K52">
    <cfRule type="expression" dxfId="0" priority="1">
      <formula>K30-TODAY() &lt;14</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1. Customer Details</vt:lpstr>
      <vt:lpstr>2. Accommodation </vt:lpstr>
      <vt:lpstr>3. Declarations</vt:lpstr>
      <vt:lpstr>4. Miscellaneous</vt:lpstr>
      <vt:lpstr>5. Touch Surface cleaning</vt:lpstr>
      <vt:lpstr>6.Fire Safety Declarations</vt:lpstr>
      <vt:lpstr>7. 2024-2025 Holiday Dates</vt:lpstr>
      <vt:lpstr>8. 2024-2025 Charges</vt:lpstr>
      <vt:lpstr>OFFICE USE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Campbell</dc:creator>
  <cp:lastModifiedBy>Jenny Downie</cp:lastModifiedBy>
  <cp:lastPrinted>2019-03-18T14:04:27Z</cp:lastPrinted>
  <dcterms:created xsi:type="dcterms:W3CDTF">2018-11-26T12:31:03Z</dcterms:created>
  <dcterms:modified xsi:type="dcterms:W3CDTF">2024-04-26T09:51:53Z</dcterms:modified>
</cp:coreProperties>
</file>